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lanská Lýdia\Desktop\"/>
    </mc:Choice>
  </mc:AlternateContent>
  <xr:revisionPtr revIDLastSave="0" documentId="8_{0D5B72F8-C726-4F4A-98A3-C62ABFEF9011}" xr6:coauthVersionLast="47" xr6:coauthVersionMax="47" xr10:uidLastSave="{00000000-0000-0000-0000-000000000000}"/>
  <bookViews>
    <workbookView xWindow="-120" yWindow="-120" windowWidth="29040" windowHeight="15840" activeTab="1" xr2:uid="{B5FD9651-6390-42AF-8120-7414E78BBC9E}"/>
  </bookViews>
  <sheets>
    <sheet name="Príjmy" sheetId="2" r:id="rId1"/>
    <sheet name="Výdavky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C48" i="2" s="1"/>
  <c r="F383" i="3"/>
  <c r="E383" i="3"/>
  <c r="D383" i="3"/>
  <c r="F353" i="3"/>
  <c r="E353" i="3"/>
  <c r="D353" i="3"/>
  <c r="F340" i="3"/>
  <c r="E340" i="3"/>
  <c r="D340" i="3"/>
  <c r="D336" i="3" s="1"/>
  <c r="F338" i="3"/>
  <c r="E338" i="3"/>
  <c r="D338" i="3"/>
  <c r="F336" i="3"/>
  <c r="F333" i="3"/>
  <c r="E333" i="3"/>
  <c r="E332" i="3" s="1"/>
  <c r="D333" i="3"/>
  <c r="D332" i="3" s="1"/>
  <c r="F332" i="3"/>
  <c r="F329" i="3"/>
  <c r="E329" i="3"/>
  <c r="D329" i="3"/>
  <c r="F324" i="3"/>
  <c r="E324" i="3"/>
  <c r="D324" i="3"/>
  <c r="F322" i="3"/>
  <c r="E322" i="3"/>
  <c r="D322" i="3"/>
  <c r="F318" i="3"/>
  <c r="E318" i="3"/>
  <c r="D318" i="3"/>
  <c r="F314" i="3"/>
  <c r="E314" i="3"/>
  <c r="D314" i="3"/>
  <c r="F312" i="3"/>
  <c r="E312" i="3"/>
  <c r="D312" i="3"/>
  <c r="F301" i="3"/>
  <c r="E301" i="3"/>
  <c r="D301" i="3"/>
  <c r="F298" i="3"/>
  <c r="E298" i="3"/>
  <c r="D298" i="3"/>
  <c r="F292" i="3"/>
  <c r="E292" i="3"/>
  <c r="D292" i="3"/>
  <c r="F290" i="3"/>
  <c r="F289" i="3" s="1"/>
  <c r="E290" i="3"/>
  <c r="D290" i="3"/>
  <c r="E289" i="3"/>
  <c r="F281" i="3"/>
  <c r="E281" i="3"/>
  <c r="D281" i="3"/>
  <c r="F278" i="3"/>
  <c r="E278" i="3"/>
  <c r="D278" i="3"/>
  <c r="F270" i="3"/>
  <c r="E270" i="3"/>
  <c r="D270" i="3"/>
  <c r="F267" i="3"/>
  <c r="E267" i="3"/>
  <c r="D267" i="3"/>
  <c r="F263" i="3"/>
  <c r="E263" i="3"/>
  <c r="D263" i="3"/>
  <c r="F258" i="3"/>
  <c r="E258" i="3"/>
  <c r="D258" i="3"/>
  <c r="F256" i="3"/>
  <c r="E256" i="3"/>
  <c r="D256" i="3"/>
  <c r="F245" i="3"/>
  <c r="E245" i="3"/>
  <c r="D245" i="3"/>
  <c r="F241" i="3"/>
  <c r="E241" i="3"/>
  <c r="D241" i="3"/>
  <c r="F233" i="3"/>
  <c r="E233" i="3"/>
  <c r="D233" i="3"/>
  <c r="F231" i="3"/>
  <c r="E231" i="3"/>
  <c r="D231" i="3"/>
  <c r="F227" i="3"/>
  <c r="E227" i="3"/>
  <c r="D227" i="3"/>
  <c r="F222" i="3"/>
  <c r="E222" i="3"/>
  <c r="D222" i="3"/>
  <c r="F220" i="3"/>
  <c r="F219" i="3" s="1"/>
  <c r="E220" i="3"/>
  <c r="D220" i="3"/>
  <c r="F210" i="3"/>
  <c r="E210" i="3"/>
  <c r="D210" i="3"/>
  <c r="F206" i="3"/>
  <c r="E206" i="3"/>
  <c r="D206" i="3"/>
  <c r="F204" i="3"/>
  <c r="F203" i="3" s="1"/>
  <c r="E204" i="3"/>
  <c r="E203" i="3" s="1"/>
  <c r="D204" i="3"/>
  <c r="D203" i="3" s="1"/>
  <c r="F198" i="3"/>
  <c r="E198" i="3"/>
  <c r="D198" i="3"/>
  <c r="F194" i="3"/>
  <c r="F193" i="3" s="1"/>
  <c r="E194" i="3"/>
  <c r="E193" i="3" s="1"/>
  <c r="D194" i="3"/>
  <c r="D193" i="3"/>
  <c r="F190" i="3"/>
  <c r="F189" i="3" s="1"/>
  <c r="E190" i="3"/>
  <c r="E189" i="3" s="1"/>
  <c r="D190" i="3"/>
  <c r="D189" i="3" s="1"/>
  <c r="F185" i="3"/>
  <c r="E185" i="3"/>
  <c r="D185" i="3"/>
  <c r="F182" i="3"/>
  <c r="E182" i="3"/>
  <c r="D182" i="3"/>
  <c r="F177" i="3"/>
  <c r="E177" i="3"/>
  <c r="D177" i="3"/>
  <c r="F175" i="3"/>
  <c r="F174" i="3" s="1"/>
  <c r="E175" i="3"/>
  <c r="E173" i="3" s="1"/>
  <c r="D175" i="3"/>
  <c r="D173" i="3" s="1"/>
  <c r="D174" i="3"/>
  <c r="F169" i="3"/>
  <c r="E169" i="3"/>
  <c r="D169" i="3"/>
  <c r="F164" i="3"/>
  <c r="E164" i="3"/>
  <c r="E163" i="3" s="1"/>
  <c r="D164" i="3"/>
  <c r="D163" i="3" s="1"/>
  <c r="F158" i="3"/>
  <c r="E158" i="3"/>
  <c r="D158" i="3"/>
  <c r="F155" i="3"/>
  <c r="E155" i="3"/>
  <c r="E153" i="3" s="1"/>
  <c r="D155" i="3"/>
  <c r="D153" i="3" s="1"/>
  <c r="F149" i="3"/>
  <c r="E149" i="3"/>
  <c r="D149" i="3"/>
  <c r="F145" i="3"/>
  <c r="E145" i="3"/>
  <c r="D145" i="3"/>
  <c r="F143" i="3"/>
  <c r="E143" i="3"/>
  <c r="D143" i="3"/>
  <c r="F141" i="3"/>
  <c r="F139" i="3" s="1"/>
  <c r="E141" i="3"/>
  <c r="E140" i="3" s="1"/>
  <c r="D141" i="3"/>
  <c r="F133" i="3"/>
  <c r="E133" i="3"/>
  <c r="E132" i="3" s="1"/>
  <c r="E131" i="3" s="1"/>
  <c r="D133" i="3"/>
  <c r="D132" i="3" s="1"/>
  <c r="D131" i="3" s="1"/>
  <c r="F132" i="3"/>
  <c r="F131" i="3" s="1"/>
  <c r="F127" i="3"/>
  <c r="F126" i="3" s="1"/>
  <c r="E127" i="3"/>
  <c r="E126" i="3" s="1"/>
  <c r="D127" i="3"/>
  <c r="D126" i="3" s="1"/>
  <c r="F121" i="3"/>
  <c r="E121" i="3"/>
  <c r="D121" i="3"/>
  <c r="D120" i="3" s="1"/>
  <c r="F120" i="3"/>
  <c r="E120" i="3"/>
  <c r="F116" i="3"/>
  <c r="E116" i="3"/>
  <c r="D116" i="3"/>
  <c r="F114" i="3"/>
  <c r="E114" i="3"/>
  <c r="D114" i="3"/>
  <c r="F112" i="3"/>
  <c r="F111" i="3" s="1"/>
  <c r="F110" i="3" s="1"/>
  <c r="E112" i="3"/>
  <c r="D112" i="3"/>
  <c r="F101" i="3"/>
  <c r="E101" i="3"/>
  <c r="D101" i="3"/>
  <c r="F99" i="3"/>
  <c r="E99" i="3"/>
  <c r="D99" i="3"/>
  <c r="D95" i="3" s="1"/>
  <c r="D94" i="3" s="1"/>
  <c r="F96" i="3"/>
  <c r="F95" i="3" s="1"/>
  <c r="E96" i="3"/>
  <c r="D96" i="3"/>
  <c r="F90" i="3"/>
  <c r="F89" i="3" s="1"/>
  <c r="E90" i="3"/>
  <c r="E89" i="3" s="1"/>
  <c r="D90" i="3"/>
  <c r="D89" i="3" s="1"/>
  <c r="F84" i="3"/>
  <c r="F79" i="3" s="1"/>
  <c r="E84" i="3"/>
  <c r="D84" i="3"/>
  <c r="F82" i="3"/>
  <c r="E82" i="3"/>
  <c r="D82" i="3"/>
  <c r="F80" i="3"/>
  <c r="E80" i="3"/>
  <c r="D80" i="3"/>
  <c r="F71" i="3"/>
  <c r="E71" i="3"/>
  <c r="D71" i="3"/>
  <c r="F69" i="3"/>
  <c r="E69" i="3"/>
  <c r="D69" i="3"/>
  <c r="F65" i="3"/>
  <c r="F64" i="3" s="1"/>
  <c r="E65" i="3"/>
  <c r="D65" i="3"/>
  <c r="D64" i="3" s="1"/>
  <c r="E64" i="3"/>
  <c r="F46" i="3"/>
  <c r="E46" i="3"/>
  <c r="D46" i="3"/>
  <c r="F42" i="3"/>
  <c r="E42" i="3"/>
  <c r="D42" i="3"/>
  <c r="F35" i="3"/>
  <c r="E35" i="3"/>
  <c r="D35" i="3"/>
  <c r="F26" i="3"/>
  <c r="E26" i="3"/>
  <c r="D26" i="3"/>
  <c r="F24" i="3"/>
  <c r="E24" i="3"/>
  <c r="D24" i="3"/>
  <c r="D23" i="3" s="1"/>
  <c r="F13" i="3"/>
  <c r="E13" i="3"/>
  <c r="D13" i="3"/>
  <c r="F10" i="3"/>
  <c r="E10" i="3"/>
  <c r="D10" i="3"/>
  <c r="C71" i="2"/>
  <c r="E64" i="2"/>
  <c r="D64" i="2"/>
  <c r="E60" i="2"/>
  <c r="E59" i="2" s="1"/>
  <c r="E67" i="2" s="1"/>
  <c r="D60" i="2"/>
  <c r="C60" i="2"/>
  <c r="C59" i="2" s="1"/>
  <c r="C67" i="2" s="1"/>
  <c r="D59" i="2"/>
  <c r="D67" i="2" s="1"/>
  <c r="D72" i="2" s="1"/>
  <c r="C57" i="2"/>
  <c r="C70" i="2" s="1"/>
  <c r="E51" i="2"/>
  <c r="D51" i="2"/>
  <c r="D48" i="2" s="1"/>
  <c r="D57" i="2" s="1"/>
  <c r="D70" i="2" s="1"/>
  <c r="C51" i="2"/>
  <c r="E49" i="2"/>
  <c r="E48" i="2" s="1"/>
  <c r="E57" i="2" s="1"/>
  <c r="E70" i="2" s="1"/>
  <c r="D49" i="2"/>
  <c r="E31" i="2"/>
  <c r="D31" i="2"/>
  <c r="C31" i="2"/>
  <c r="E28" i="2"/>
  <c r="D28" i="2"/>
  <c r="C28" i="2"/>
  <c r="E20" i="2"/>
  <c r="D20" i="2"/>
  <c r="C20" i="2"/>
  <c r="E15" i="2"/>
  <c r="D15" i="2"/>
  <c r="C15" i="2"/>
  <c r="E10" i="2"/>
  <c r="D10" i="2"/>
  <c r="C10" i="2"/>
  <c r="E4" i="2"/>
  <c r="E46" i="2" s="1"/>
  <c r="E69" i="2" s="1"/>
  <c r="D4" i="2"/>
  <c r="D46" i="2" s="1"/>
  <c r="D69" i="2" s="1"/>
  <c r="C4" i="2"/>
  <c r="C46" i="2" s="1"/>
  <c r="C69" i="2" s="1"/>
  <c r="C73" i="2" s="1"/>
  <c r="D79" i="3" l="1"/>
  <c r="F68" i="3"/>
  <c r="F163" i="3"/>
  <c r="D68" i="3"/>
  <c r="F277" i="3"/>
  <c r="E79" i="3"/>
  <c r="F140" i="3"/>
  <c r="D181" i="3"/>
  <c r="F255" i="3"/>
  <c r="F23" i="3"/>
  <c r="E181" i="3"/>
  <c r="D255" i="3"/>
  <c r="D240" i="3" s="1"/>
  <c r="E311" i="3"/>
  <c r="E297" i="3" s="1"/>
  <c r="F153" i="3"/>
  <c r="E68" i="3"/>
  <c r="E111" i="3"/>
  <c r="E110" i="3" s="1"/>
  <c r="D154" i="3"/>
  <c r="F202" i="3"/>
  <c r="E219" i="3"/>
  <c r="E202" i="3" s="1"/>
  <c r="F240" i="3"/>
  <c r="E336" i="3"/>
  <c r="E23" i="3"/>
  <c r="E9" i="3" s="1"/>
  <c r="F181" i="3"/>
  <c r="D140" i="3"/>
  <c r="F154" i="3"/>
  <c r="D219" i="3"/>
  <c r="D202" i="3"/>
  <c r="E139" i="3"/>
  <c r="F9" i="3"/>
  <c r="E95" i="3"/>
  <c r="D111" i="3"/>
  <c r="D110" i="3" s="1"/>
  <c r="D277" i="3"/>
  <c r="D289" i="3"/>
  <c r="D311" i="3"/>
  <c r="D297" i="3" s="1"/>
  <c r="F311" i="3"/>
  <c r="F297" i="3" s="1"/>
  <c r="F173" i="3"/>
  <c r="E255" i="3"/>
  <c r="E240" i="3" s="1"/>
  <c r="E277" i="3"/>
  <c r="D9" i="3"/>
  <c r="E94" i="3"/>
  <c r="E154" i="3"/>
  <c r="D162" i="3"/>
  <c r="E174" i="3"/>
  <c r="F94" i="3"/>
  <c r="E162" i="3"/>
  <c r="D139" i="3"/>
  <c r="F162" i="3"/>
  <c r="D73" i="2"/>
  <c r="E72" i="2"/>
  <c r="E73" i="2" s="1"/>
  <c r="E71" i="2"/>
  <c r="D71" i="2"/>
  <c r="D348" i="3" l="1"/>
  <c r="F348" i="3"/>
  <c r="E348" i="3"/>
  <c r="E384" i="3" l="1"/>
  <c r="E385" i="3" s="1"/>
  <c r="E363" i="3"/>
  <c r="F384" i="3"/>
  <c r="F385" i="3" s="1"/>
  <c r="F363" i="3"/>
  <c r="D384" i="3"/>
  <c r="D385" i="3" s="1"/>
  <c r="D363" i="3"/>
</calcChain>
</file>

<file path=xl/sharedStrings.xml><?xml version="1.0" encoding="utf-8"?>
<sst xmlns="http://schemas.openxmlformats.org/spreadsheetml/2006/main" count="660" uniqueCount="310">
  <si>
    <r>
      <t xml:space="preserve">           </t>
    </r>
    <r>
      <rPr>
        <b/>
        <sz val="12"/>
        <rFont val="Arial"/>
        <family val="2"/>
      </rPr>
      <t xml:space="preserve"> NÁVRH ROZPOČTU VÝDAVKOV NA ROKY 2024 - 2026</t>
    </r>
  </si>
  <si>
    <t>Bežné výdavky</t>
  </si>
  <si>
    <t xml:space="preserve"> </t>
  </si>
  <si>
    <t>EUR</t>
  </si>
  <si>
    <t>v EUR</t>
  </si>
  <si>
    <t>01.1.1 Výdavky verejnej správy</t>
  </si>
  <si>
    <t>KZ 41</t>
  </si>
  <si>
    <t>Mzdy, platy, sl.príjmy a ost.osobné vyrovnania</t>
  </si>
  <si>
    <t>Tarifný plat, osob. plat, základný plat</t>
  </si>
  <si>
    <t>Príplatky</t>
  </si>
  <si>
    <t>Poistné a príspevok do poisťovní</t>
  </si>
  <si>
    <t>Poistné do Všeobecnej zdravotnej poisťovne</t>
  </si>
  <si>
    <t>623</t>
  </si>
  <si>
    <t>Poistné do ostatných ZP</t>
  </si>
  <si>
    <t>625 001</t>
  </si>
  <si>
    <t>Na nemocenské poistenie</t>
  </si>
  <si>
    <t>625 002</t>
  </si>
  <si>
    <t>Na starobné poistenie</t>
  </si>
  <si>
    <t>625 003</t>
  </si>
  <si>
    <t>Na úrazové poistenie</t>
  </si>
  <si>
    <t>625 004</t>
  </si>
  <si>
    <t>Na invalidné poistenie</t>
  </si>
  <si>
    <t>625 005</t>
  </si>
  <si>
    <t>Na poistenie v nezamestnanosti</t>
  </si>
  <si>
    <t>625 007</t>
  </si>
  <si>
    <t>Na poistenie do rezervného fondu solidarity</t>
  </si>
  <si>
    <t>Príspevok do doplnkových dôchodkových poisťovní</t>
  </si>
  <si>
    <t>Tovary a služby</t>
  </si>
  <si>
    <t>z toho</t>
  </si>
  <si>
    <t>Cestovné náhrady</t>
  </si>
  <si>
    <t>631 001</t>
  </si>
  <si>
    <t>Cestovné náhrady - tuzemské</t>
  </si>
  <si>
    <t>Energie, voda a komunikácie</t>
  </si>
  <si>
    <t>632 001 000</t>
  </si>
  <si>
    <t>Energie OÚ</t>
  </si>
  <si>
    <t>632 001 001</t>
  </si>
  <si>
    <t>Energie ZS</t>
  </si>
  <si>
    <t>632 002 000</t>
  </si>
  <si>
    <t>Vodné, stočné OÚ</t>
  </si>
  <si>
    <t>632 002 001</t>
  </si>
  <si>
    <t>Vodné, stočné ZS</t>
  </si>
  <si>
    <t>632 003 000</t>
  </si>
  <si>
    <t>Poštovné OÚ</t>
  </si>
  <si>
    <t>632 003 001</t>
  </si>
  <si>
    <t>Poštovné stavebná agenda</t>
  </si>
  <si>
    <t>632 004</t>
  </si>
  <si>
    <t>Komunikačná infraštruktúra - internet OÚ</t>
  </si>
  <si>
    <t>632 005</t>
  </si>
  <si>
    <t>Telekomunikačné služby OÚ</t>
  </si>
  <si>
    <t xml:space="preserve">Materiál </t>
  </si>
  <si>
    <t>633 002</t>
  </si>
  <si>
    <t>Výpočtová technika</t>
  </si>
  <si>
    <t>633 006</t>
  </si>
  <si>
    <t>Všeobecný materiál OÚ</t>
  </si>
  <si>
    <t>633 009</t>
  </si>
  <si>
    <t>Knihy, časopisy, noviny, učebnice, uč. pomôcky.....</t>
  </si>
  <si>
    <t>633 010</t>
  </si>
  <si>
    <t>Pracovné odevy, obuv OÚ</t>
  </si>
  <si>
    <t>633 015</t>
  </si>
  <si>
    <t>Palivá ako zdroj energie</t>
  </si>
  <si>
    <t>633 016</t>
  </si>
  <si>
    <t>Reprezentačné</t>
  </si>
  <si>
    <t>Rutinná a štandartná údržba</t>
  </si>
  <si>
    <t>635 002</t>
  </si>
  <si>
    <t>Výpočtovej techniky</t>
  </si>
  <si>
    <t>635 004</t>
  </si>
  <si>
    <t>Prevádzkových strojov, prístrojov, zariadení, techniky</t>
  </si>
  <si>
    <t>635 006</t>
  </si>
  <si>
    <t>Budov, objektov alebo ich častí</t>
  </si>
  <si>
    <t>Služby</t>
  </si>
  <si>
    <t>637 001</t>
  </si>
  <si>
    <t>Školenia, kurzy, semináre, porady, konferencie, symp.</t>
  </si>
  <si>
    <t>637 003</t>
  </si>
  <si>
    <t>Propagácia, reklama a inzercia</t>
  </si>
  <si>
    <t>637 004</t>
  </si>
  <si>
    <t>Všeobecné služby</t>
  </si>
  <si>
    <t>637 005</t>
  </si>
  <si>
    <t>Audítorské a špeciálne služby</t>
  </si>
  <si>
    <t>637 014</t>
  </si>
  <si>
    <t>Stravovanie</t>
  </si>
  <si>
    <t>637 015</t>
  </si>
  <si>
    <t>Poistné</t>
  </si>
  <si>
    <t>637 016</t>
  </si>
  <si>
    <t>Prídel do sociálneho fondu</t>
  </si>
  <si>
    <t>637 026</t>
  </si>
  <si>
    <t>Odmeny a príspevky poslancom, členom komisií a DK</t>
  </si>
  <si>
    <t>637 027</t>
  </si>
  <si>
    <t>Omeny pracovníkov mimopracovného pomeru</t>
  </si>
  <si>
    <t>637 035</t>
  </si>
  <si>
    <t>Dane, koncesionárske poplatky</t>
  </si>
  <si>
    <t>641 009</t>
  </si>
  <si>
    <t>Náklady na spoločný stavebný úrad</t>
  </si>
  <si>
    <t>KZ 111</t>
  </si>
  <si>
    <t>642 002</t>
  </si>
  <si>
    <t>Bežný transfér Jednota dôchodcov</t>
  </si>
  <si>
    <t>642</t>
  </si>
  <si>
    <t>Bežný transfér - finančný príspevok bývanie</t>
  </si>
  <si>
    <t>Spotrebný materiál - Vojnové hroby</t>
  </si>
  <si>
    <t>01.1.2 Finančná a rozpočtová oblasť</t>
  </si>
  <si>
    <t>637 012</t>
  </si>
  <si>
    <t>Poplatky a odvody bankám</t>
  </si>
  <si>
    <t>01.3.3 Iné všeobecné služby /matrika, REGOB/</t>
  </si>
  <si>
    <t>Poistné na nemocenské poistenie</t>
  </si>
  <si>
    <t>Poistné na starobné poistenie</t>
  </si>
  <si>
    <t>Poistné na úrazové poistenie</t>
  </si>
  <si>
    <t>Poistné na invalidné poistenie</t>
  </si>
  <si>
    <t>Poistné na poistenie v nezamestnanosti</t>
  </si>
  <si>
    <t>Poistné na poistenie do rezervného fondu</t>
  </si>
  <si>
    <t xml:space="preserve">Cestovné náhrady  </t>
  </si>
  <si>
    <t xml:space="preserve">Poštové služby </t>
  </si>
  <si>
    <t>Všeobecný materiál</t>
  </si>
  <si>
    <t>633 006 001</t>
  </si>
  <si>
    <t>Všeobecný materiál REGOB</t>
  </si>
  <si>
    <t>02.2.0 Civilná ochrana</t>
  </si>
  <si>
    <t>Refundácia mzdy skladníka CO</t>
  </si>
  <si>
    <t>03.2.0 Ochrana pred požiarmi</t>
  </si>
  <si>
    <t>632 001</t>
  </si>
  <si>
    <t>Energie</t>
  </si>
  <si>
    <t>632 002</t>
  </si>
  <si>
    <t>Vodné, stočné</t>
  </si>
  <si>
    <t>Dopravné</t>
  </si>
  <si>
    <t>634 001</t>
  </si>
  <si>
    <t>Palivo, mazivá, oleje, špeciálne kvapaliny</t>
  </si>
  <si>
    <t>634 002</t>
  </si>
  <si>
    <t>Servis, údržba, opravy a výdavky s tým spojené, STK</t>
  </si>
  <si>
    <t>634 003</t>
  </si>
  <si>
    <t>Poistenie IVECO</t>
  </si>
  <si>
    <t>04.5.1 Cestná doprava</t>
  </si>
  <si>
    <t>Údržba MK</t>
  </si>
  <si>
    <t>05.1.0 Nakladanie s odpadmi</t>
  </si>
  <si>
    <t>05.6.0 Životné prostredie</t>
  </si>
  <si>
    <t>Materiál</t>
  </si>
  <si>
    <t>06.2.0 Verejné priestranstvo</t>
  </si>
  <si>
    <t>Údržba prevádzkových strojov</t>
  </si>
  <si>
    <t>06.4.0 Verejné osvetlenie</t>
  </si>
  <si>
    <t>Všeobecné služby - TESLUX</t>
  </si>
  <si>
    <t>Údržba VO</t>
  </si>
  <si>
    <t>08.1.0 Športové služby</t>
  </si>
  <si>
    <t>Príspevok na šport TJ</t>
  </si>
  <si>
    <t xml:space="preserve"> 08.2.0 Kultúrne služby</t>
  </si>
  <si>
    <t>Energie KD</t>
  </si>
  <si>
    <t>Údržba budov</t>
  </si>
  <si>
    <t>08.2.0.3 Svadobka</t>
  </si>
  <si>
    <t>Energie svadobka</t>
  </si>
  <si>
    <t>Energie býv. MNV</t>
  </si>
  <si>
    <t>Vodné, stočné svadobka</t>
  </si>
  <si>
    <t>Vodné, stočné býv. MNV</t>
  </si>
  <si>
    <t>Materiál do svadobky</t>
  </si>
  <si>
    <t>633 004</t>
  </si>
  <si>
    <t>Nákup HDM do svadobky</t>
  </si>
  <si>
    <t>08.2.0.5 Miestna ľudová knižnica</t>
  </si>
  <si>
    <t xml:space="preserve">Knihy do MĽK </t>
  </si>
  <si>
    <t>Odmeny a príspevky</t>
  </si>
  <si>
    <t>Odmena vedúcej MĽK</t>
  </si>
  <si>
    <t>08.2.0.9 Kultúra - kultúrne akcie</t>
  </si>
  <si>
    <t>Príspevok FS Libuša</t>
  </si>
  <si>
    <t>08.3.0 Miestny rozhlas</t>
  </si>
  <si>
    <t>Údržba</t>
  </si>
  <si>
    <t>Údržba MR</t>
  </si>
  <si>
    <t>08.4.0 Náboženské a iné spoločenské služby</t>
  </si>
  <si>
    <t xml:space="preserve">Všeobecný materiál </t>
  </si>
  <si>
    <t xml:space="preserve"> Príspevky členské ZMOS,RVC</t>
  </si>
  <si>
    <t>642 006</t>
  </si>
  <si>
    <t>Členské príspevky</t>
  </si>
  <si>
    <t>09.1.1.1 Predškolská výchova s bežnou starostlivosťou</t>
  </si>
  <si>
    <t>Odmeny</t>
  </si>
  <si>
    <t>Poistné do VšZP</t>
  </si>
  <si>
    <t>Poistné do ostatných zdravotných poisťovní</t>
  </si>
  <si>
    <t>632 003</t>
  </si>
  <si>
    <t xml:space="preserve">Poštovné služby </t>
  </si>
  <si>
    <t>Telekomunikačné služby</t>
  </si>
  <si>
    <t>Pracovné odevy, obuv, pracovné pomôcky...</t>
  </si>
  <si>
    <t>Rutinná a štandardná údržba</t>
  </si>
  <si>
    <t>Údržba budov, priestorov, objektov...</t>
  </si>
  <si>
    <t>Poistné detí</t>
  </si>
  <si>
    <t xml:space="preserve"> 09.1.2.1 Základná škola</t>
  </si>
  <si>
    <t>614 001</t>
  </si>
  <si>
    <t>Vzdelávacie poukazy</t>
  </si>
  <si>
    <t>Poštovné služby</t>
  </si>
  <si>
    <t>63 5004</t>
  </si>
  <si>
    <t>Odmeny zamestnancov mimopracovného pomeru</t>
  </si>
  <si>
    <t>09.5.0.1 Školský klub detí</t>
  </si>
  <si>
    <t>Poistné do VŠZP</t>
  </si>
  <si>
    <t>09.6.0.1 Školská jedáleň</t>
  </si>
  <si>
    <t>Pracovné odevy, obuv a prac. pomôcky</t>
  </si>
  <si>
    <t>Potraviny ŠJ</t>
  </si>
  <si>
    <t>Školský byt</t>
  </si>
  <si>
    <t>10. Sociálne zabezpečenie</t>
  </si>
  <si>
    <t>10.2.0.2 01</t>
  </si>
  <si>
    <t>Výdavky na opatrovateľskú službu</t>
  </si>
  <si>
    <t>Bežné výdavky spolu:</t>
  </si>
  <si>
    <t>Kapitálové výdavky</t>
  </si>
  <si>
    <t>Kanalizácia a ČOV</t>
  </si>
  <si>
    <t>Rekonštrukcia ciest</t>
  </si>
  <si>
    <t>717 002</t>
  </si>
  <si>
    <t>Rekonštrukcia Domu smútku</t>
  </si>
  <si>
    <t xml:space="preserve">Rekonštrukcia ZŠ </t>
  </si>
  <si>
    <t>Workoutové ihrisko</t>
  </si>
  <si>
    <t>Detské ihrisko</t>
  </si>
  <si>
    <t>Konvektomat</t>
  </si>
  <si>
    <t>Kontajner na stojisko kontajnerov</t>
  </si>
  <si>
    <t>717 001</t>
  </si>
  <si>
    <t>Stojisko na kontajnéri</t>
  </si>
  <si>
    <t>Kapitálové výdavky spolu:</t>
  </si>
  <si>
    <t xml:space="preserve">Výdavkové finančné operácie </t>
  </si>
  <si>
    <t>01.7.0  Transakcie verejného dlhu</t>
  </si>
  <si>
    <t>Účasť na majetku</t>
  </si>
  <si>
    <t>821 005  10</t>
  </si>
  <si>
    <t>Splácanie tuzemskej istiny z bankových úverov dlh.</t>
  </si>
  <si>
    <t>821 005  20</t>
  </si>
  <si>
    <t>821 005  30</t>
  </si>
  <si>
    <t>Splác. tuzemskej istiny z ostatných úverov</t>
  </si>
  <si>
    <t>Výdavkové finančné operácie</t>
  </si>
  <si>
    <t>Rozpočtové výdavky spolu</t>
  </si>
  <si>
    <t xml:space="preserve">Bežné príjmy </t>
  </si>
  <si>
    <t xml:space="preserve">Kapitálové príjmy </t>
  </si>
  <si>
    <t>Príjmové finančné operácie</t>
  </si>
  <si>
    <t>Vlastné príjmy RO s právnou subjektivitou</t>
  </si>
  <si>
    <t>Rozpočtové príjmy spolu</t>
  </si>
  <si>
    <t>Hospodárenie celkom</t>
  </si>
  <si>
    <t>poznámka:</t>
  </si>
  <si>
    <t>výdavky zo štátneho rozpočtu</t>
  </si>
  <si>
    <t>výdavky z obecného rozpočtu</t>
  </si>
  <si>
    <t xml:space="preserve">POZNÁMKA: </t>
  </si>
  <si>
    <t xml:space="preserve">  NÁVRH ROZPOČTU PRÍJMOV NA ROKY 2024 - 2026</t>
  </si>
  <si>
    <t>Daňové príjmy - dane z príjmov, dane z majetku</t>
  </si>
  <si>
    <t>111 003</t>
  </si>
  <si>
    <t>Výnos dane z príjmov poukázany územnej samospráve</t>
  </si>
  <si>
    <t>121 001</t>
  </si>
  <si>
    <t>Daň z pozemkov</t>
  </si>
  <si>
    <t>121 002</t>
  </si>
  <si>
    <t>Daň zo stavieb</t>
  </si>
  <si>
    <t>121 003</t>
  </si>
  <si>
    <t xml:space="preserve">Daň z bytov a nebytových priestorov </t>
  </si>
  <si>
    <t>.</t>
  </si>
  <si>
    <t>Daňové príjmy - dane za špecifické služby</t>
  </si>
  <si>
    <t>133 001</t>
  </si>
  <si>
    <t>Za psa</t>
  </si>
  <si>
    <t>133 012</t>
  </si>
  <si>
    <t>Za úžívanie verejného priestranstva</t>
  </si>
  <si>
    <t>133 013</t>
  </si>
  <si>
    <t>Za komunálne odpady a drobné stavebné odpady</t>
  </si>
  <si>
    <t>za ubytovanie</t>
  </si>
  <si>
    <t>Nedaňové príjmy - príjmy z podnikania a z vlastníctva majetku</t>
  </si>
  <si>
    <t>211 003</t>
  </si>
  <si>
    <t>Dividendy</t>
  </si>
  <si>
    <t>212 002</t>
  </si>
  <si>
    <t>Z prenajatých pozemkov</t>
  </si>
  <si>
    <t>212 003</t>
  </si>
  <si>
    <t>Z prenajatých budov, priestorov, objektov</t>
  </si>
  <si>
    <t>Nedaňové príjmy - administratívne poplatky a iné poplatky a platby</t>
  </si>
  <si>
    <t>221 004</t>
  </si>
  <si>
    <t xml:space="preserve">Správne poplatky </t>
  </si>
  <si>
    <t>221 004 002</t>
  </si>
  <si>
    <t>Správne poplatky - stavebná agenda</t>
  </si>
  <si>
    <t>223 001</t>
  </si>
  <si>
    <t>Poplatky a platby z nepriemyselného a náhodného predaja služieb</t>
  </si>
  <si>
    <t>223 002 004</t>
  </si>
  <si>
    <t>Príspevky detí MŠ</t>
  </si>
  <si>
    <t>223 002 005</t>
  </si>
  <si>
    <t>Príspevky detí ŠKD</t>
  </si>
  <si>
    <t xml:space="preserve">Nedaňové príjmy - úroky z tuzemských úverov, pôžičiek, návr. fin. výpomocí, vkladov </t>
  </si>
  <si>
    <t>Úroky bánk</t>
  </si>
  <si>
    <t>Tuzemské bežné granty a transfery</t>
  </si>
  <si>
    <t xml:space="preserve">312 001 001 </t>
  </si>
  <si>
    <t>Transfér zo ŠR - príspevok UPSVaR</t>
  </si>
  <si>
    <t>312 012 001</t>
  </si>
  <si>
    <t>Transfér zo ŠR - základná škola</t>
  </si>
  <si>
    <t>312 012 002</t>
  </si>
  <si>
    <t>Transfér zo ŠR - matrika</t>
  </si>
  <si>
    <t>312 012 003</t>
  </si>
  <si>
    <t>Transfér zo ŠR - stavebná agenda</t>
  </si>
  <si>
    <t>312 012 004</t>
  </si>
  <si>
    <t>Transfér zo ŠR - životné prostredie</t>
  </si>
  <si>
    <t>312 012 005</t>
  </si>
  <si>
    <t>Transfér zo ŠR - pozemné komunikácie</t>
  </si>
  <si>
    <t>312 012 006</t>
  </si>
  <si>
    <t>Transfér zo ŠR - vzdelávacie poukazy</t>
  </si>
  <si>
    <t>312 012 007</t>
  </si>
  <si>
    <t>Transfér zo ŠR - register obyvateľov</t>
  </si>
  <si>
    <t>312 012 008</t>
  </si>
  <si>
    <t>Transfér zo ŠR - vojnové hroby</t>
  </si>
  <si>
    <t>312 012 009</t>
  </si>
  <si>
    <t>Transfér zo ŠR - materská škola</t>
  </si>
  <si>
    <t>312 012 010</t>
  </si>
  <si>
    <t>Transfér zo ŠR - mzda skladníka CO</t>
  </si>
  <si>
    <t>312 012 011</t>
  </si>
  <si>
    <t>Transfér zo ŠR - register adries</t>
  </si>
  <si>
    <t>Transfér zo ŠR - príspevok UPSVaR - ŠJ</t>
  </si>
  <si>
    <t>Transfer zo ŠR - Dobrovoľná požiarna ochrana</t>
  </si>
  <si>
    <t>Bežné príjmy spolu:</t>
  </si>
  <si>
    <t>Kapitálové príjmy</t>
  </si>
  <si>
    <t>Z predaja verejného vodovodu</t>
  </si>
  <si>
    <t>Tuzemské kapitálové granty a transfery</t>
  </si>
  <si>
    <t xml:space="preserve">Granty </t>
  </si>
  <si>
    <t>Dotácia z PPA - Dom smútku</t>
  </si>
  <si>
    <t>Dotácia z Plánu obnovy - Rekonštrukcia budovy ZŠ zateplením</t>
  </si>
  <si>
    <t>Dotácia z environmentálneho fondu</t>
  </si>
  <si>
    <t>Kapitálové príjmy spolu:</t>
  </si>
  <si>
    <t>Príjmy z ostatných finančných operácií</t>
  </si>
  <si>
    <t>Zostatok prostriedkov z predchádzajúcich rokov</t>
  </si>
  <si>
    <t>454 001</t>
  </si>
  <si>
    <t>Prevod prostriedkov z rezervného fondu obce</t>
  </si>
  <si>
    <t>454 002</t>
  </si>
  <si>
    <t>Prevod prostriedkov z ostatných fondov obce</t>
  </si>
  <si>
    <t>Tuzemské úvery, pôžičky a návratné finančné výpomoci</t>
  </si>
  <si>
    <t>513 002</t>
  </si>
  <si>
    <t>Bankové úvery dlhodobé</t>
  </si>
  <si>
    <t>514 002</t>
  </si>
  <si>
    <t>Ostatné úvery, pôžičky a návratné finančné výpomoci dlhodobé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</si>
</sst>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0_ ;[Red]\-0\ "/>
    <numFmt numFmtId="165" formatCode="#,##0.00\ &quot;Sk&quot;;[Red]\-#,##0.00\ &quot;Sk&quot;"/>
    <numFmt numFmtId="166" formatCode="#,##0\ _S_k"/>
  </numFmts>
  <fonts count="3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sz val="8"/>
      <name val="Arial"/>
      <family val="2"/>
    </font>
    <font>
      <b/>
      <sz val="20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</font>
    <font>
      <b/>
      <i/>
      <sz val="9"/>
      <name val="Arial"/>
      <family val="2"/>
    </font>
    <font>
      <sz val="8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8"/>
      <name val="Arial"/>
      <family val="2"/>
    </font>
    <font>
      <i/>
      <sz val="10"/>
      <name val="Times New Roman"/>
      <family val="1"/>
      <charset val="238"/>
    </font>
    <font>
      <b/>
      <sz val="9"/>
      <name val="Arial"/>
      <family val="2"/>
    </font>
    <font>
      <b/>
      <i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color rgb="FFFF0000"/>
      <name val="Arial"/>
      <family val="2"/>
    </font>
    <font>
      <i/>
      <sz val="9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9"/>
      <name val="Arial"/>
      <family val="2"/>
    </font>
    <font>
      <sz val="9"/>
      <color rgb="FFFF0000"/>
      <name val="Arial"/>
      <family val="2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8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2" fillId="0" borderId="7" xfId="0" applyFont="1" applyBorder="1"/>
    <xf numFmtId="0" fontId="2" fillId="0" borderId="0" xfId="0" applyFont="1" applyAlignment="1">
      <alignment wrapText="1"/>
    </xf>
    <xf numFmtId="0" fontId="2" fillId="0" borderId="8" xfId="0" applyFont="1" applyBorder="1"/>
    <xf numFmtId="0" fontId="2" fillId="0" borderId="9" xfId="0" applyFont="1" applyBorder="1"/>
    <xf numFmtId="0" fontId="5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 wrapText="1"/>
    </xf>
    <xf numFmtId="164" fontId="6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3" fillId="5" borderId="10" xfId="0" applyNumberFormat="1" applyFont="1" applyFill="1" applyBorder="1"/>
    <xf numFmtId="0" fontId="9" fillId="5" borderId="3" xfId="0" applyFont="1" applyFill="1" applyBorder="1" applyAlignment="1">
      <alignment horizontal="left"/>
    </xf>
    <xf numFmtId="0" fontId="3" fillId="5" borderId="16" xfId="0" applyFont="1" applyFill="1" applyBorder="1" applyAlignment="1">
      <alignment wrapText="1"/>
    </xf>
    <xf numFmtId="1" fontId="4" fillId="5" borderId="10" xfId="0" applyNumberFormat="1" applyFont="1" applyFill="1" applyBorder="1"/>
    <xf numFmtId="1" fontId="4" fillId="5" borderId="12" xfId="0" applyNumberFormat="1" applyFont="1" applyFill="1" applyBorder="1"/>
    <xf numFmtId="3" fontId="8" fillId="4" borderId="0" xfId="0" applyNumberFormat="1" applyFont="1" applyFill="1"/>
    <xf numFmtId="14" fontId="10" fillId="6" borderId="17" xfId="0" applyNumberFormat="1" applyFont="1" applyFill="1" applyBorder="1"/>
    <xf numFmtId="49" fontId="10" fillId="6" borderId="18" xfId="0" applyNumberFormat="1" applyFont="1" applyFill="1" applyBorder="1" applyAlignment="1">
      <alignment horizontal="left"/>
    </xf>
    <xf numFmtId="0" fontId="10" fillId="6" borderId="18" xfId="0" applyFont="1" applyFill="1" applyBorder="1" applyAlignment="1">
      <alignment wrapText="1"/>
    </xf>
    <xf numFmtId="1" fontId="10" fillId="6" borderId="17" xfId="0" applyNumberFormat="1" applyFont="1" applyFill="1" applyBorder="1"/>
    <xf numFmtId="1" fontId="10" fillId="6" borderId="19" xfId="0" applyNumberFormat="1" applyFont="1" applyFill="1" applyBorder="1"/>
    <xf numFmtId="3" fontId="8" fillId="0" borderId="0" xfId="0" applyNumberFormat="1" applyFont="1"/>
    <xf numFmtId="14" fontId="2" fillId="0" borderId="17" xfId="0" applyNumberFormat="1" applyFont="1" applyBorder="1"/>
    <xf numFmtId="49" fontId="2" fillId="0" borderId="20" xfId="0" applyNumberFormat="1" applyFont="1" applyBorder="1" applyAlignment="1">
      <alignment horizontal="left"/>
    </xf>
    <xf numFmtId="0" fontId="2" fillId="0" borderId="18" xfId="0" applyFont="1" applyBorder="1" applyAlignment="1">
      <alignment wrapText="1"/>
    </xf>
    <xf numFmtId="1" fontId="11" fillId="0" borderId="17" xfId="0" applyNumberFormat="1" applyFont="1" applyBorder="1"/>
    <xf numFmtId="1" fontId="2" fillId="0" borderId="19" xfId="0" applyNumberFormat="1" applyFont="1" applyBorder="1"/>
    <xf numFmtId="3" fontId="2" fillId="0" borderId="0" xfId="0" applyNumberFormat="1" applyFont="1"/>
    <xf numFmtId="0" fontId="2" fillId="0" borderId="17" xfId="0" applyFont="1" applyBorder="1"/>
    <xf numFmtId="0" fontId="12" fillId="6" borderId="17" xfId="0" applyFont="1" applyFill="1" applyBorder="1"/>
    <xf numFmtId="0" fontId="10" fillId="6" borderId="21" xfId="0" applyFont="1" applyFill="1" applyBorder="1" applyAlignment="1">
      <alignment wrapText="1"/>
    </xf>
    <xf numFmtId="3" fontId="13" fillId="0" borderId="0" xfId="0" applyNumberFormat="1" applyFont="1"/>
    <xf numFmtId="49" fontId="2" fillId="0" borderId="22" xfId="0" applyNumberFormat="1" applyFont="1" applyBorder="1" applyAlignment="1">
      <alignment horizontal="left"/>
    </xf>
    <xf numFmtId="0" fontId="2" fillId="0" borderId="19" xfId="0" applyFont="1" applyBorder="1" applyAlignment="1">
      <alignment wrapText="1"/>
    </xf>
    <xf numFmtId="1" fontId="11" fillId="7" borderId="17" xfId="0" applyNumberFormat="1" applyFont="1" applyFill="1" applyBorder="1"/>
    <xf numFmtId="1" fontId="2" fillId="7" borderId="19" xfId="0" applyNumberFormat="1" applyFont="1" applyFill="1" applyBorder="1"/>
    <xf numFmtId="0" fontId="10" fillId="6" borderId="17" xfId="0" applyFont="1" applyFill="1" applyBorder="1"/>
    <xf numFmtId="0" fontId="10" fillId="6" borderId="18" xfId="0" applyFont="1" applyFill="1" applyBorder="1"/>
    <xf numFmtId="3" fontId="14" fillId="0" borderId="0" xfId="0" applyNumberFormat="1" applyFont="1"/>
    <xf numFmtId="0" fontId="15" fillId="8" borderId="17" xfId="0" applyFont="1" applyFill="1" applyBorder="1"/>
    <xf numFmtId="49" fontId="15" fillId="8" borderId="18" xfId="0" applyNumberFormat="1" applyFont="1" applyFill="1" applyBorder="1" applyAlignment="1">
      <alignment horizontal="left"/>
    </xf>
    <xf numFmtId="0" fontId="15" fillId="8" borderId="18" xfId="0" applyFont="1" applyFill="1" applyBorder="1"/>
    <xf numFmtId="1" fontId="15" fillId="8" borderId="17" xfId="0" applyNumberFormat="1" applyFont="1" applyFill="1" applyBorder="1"/>
    <xf numFmtId="1" fontId="15" fillId="8" borderId="19" xfId="0" applyNumberFormat="1" applyFont="1" applyFill="1" applyBorder="1"/>
    <xf numFmtId="49" fontId="11" fillId="0" borderId="22" xfId="0" applyNumberFormat="1" applyFont="1" applyBorder="1" applyAlignment="1">
      <alignment horizontal="left"/>
    </xf>
    <xf numFmtId="0" fontId="11" fillId="0" borderId="19" xfId="0" applyFont="1" applyBorder="1" applyAlignment="1">
      <alignment wrapText="1"/>
    </xf>
    <xf numFmtId="0" fontId="14" fillId="8" borderId="17" xfId="0" applyFont="1" applyFill="1" applyBorder="1"/>
    <xf numFmtId="0" fontId="15" fillId="8" borderId="18" xfId="0" applyFont="1" applyFill="1" applyBorder="1" applyAlignment="1">
      <alignment wrapText="1"/>
    </xf>
    <xf numFmtId="0" fontId="11" fillId="0" borderId="18" xfId="0" applyFont="1" applyBorder="1" applyAlignment="1">
      <alignment wrapText="1"/>
    </xf>
    <xf numFmtId="49" fontId="11" fillId="0" borderId="20" xfId="0" applyNumberFormat="1" applyFont="1" applyBorder="1" applyAlignment="1">
      <alignment horizontal="left"/>
    </xf>
    <xf numFmtId="49" fontId="16" fillId="6" borderId="20" xfId="0" applyNumberFormat="1" applyFont="1" applyFill="1" applyBorder="1" applyAlignment="1">
      <alignment horizontal="left"/>
    </xf>
    <xf numFmtId="0" fontId="16" fillId="6" borderId="19" xfId="0" applyFont="1" applyFill="1" applyBorder="1" applyAlignment="1">
      <alignment wrapText="1"/>
    </xf>
    <xf numFmtId="1" fontId="16" fillId="6" borderId="17" xfId="0" applyNumberFormat="1" applyFont="1" applyFill="1" applyBorder="1"/>
    <xf numFmtId="1" fontId="16" fillId="6" borderId="19" xfId="0" applyNumberFormat="1" applyFont="1" applyFill="1" applyBorder="1"/>
    <xf numFmtId="0" fontId="12" fillId="6" borderId="23" xfId="0" applyFont="1" applyFill="1" applyBorder="1"/>
    <xf numFmtId="49" fontId="16" fillId="6" borderId="24" xfId="0" applyNumberFormat="1" applyFont="1" applyFill="1" applyBorder="1" applyAlignment="1">
      <alignment horizontal="left"/>
    </xf>
    <xf numFmtId="0" fontId="16" fillId="6" borderId="25" xfId="0" applyFont="1" applyFill="1" applyBorder="1" applyAlignment="1">
      <alignment wrapText="1"/>
    </xf>
    <xf numFmtId="1" fontId="16" fillId="6" borderId="23" xfId="0" applyNumberFormat="1" applyFont="1" applyFill="1" applyBorder="1"/>
    <xf numFmtId="1" fontId="16" fillId="6" borderId="25" xfId="0" applyNumberFormat="1" applyFont="1" applyFill="1" applyBorder="1"/>
    <xf numFmtId="0" fontId="12" fillId="6" borderId="5" xfId="0" applyFont="1" applyFill="1" applyBorder="1"/>
    <xf numFmtId="49" fontId="16" fillId="6" borderId="26" xfId="0" applyNumberFormat="1" applyFont="1" applyFill="1" applyBorder="1" applyAlignment="1">
      <alignment horizontal="left"/>
    </xf>
    <xf numFmtId="0" fontId="16" fillId="6" borderId="27" xfId="0" applyFont="1" applyFill="1" applyBorder="1" applyAlignment="1">
      <alignment wrapText="1"/>
    </xf>
    <xf numFmtId="1" fontId="16" fillId="6" borderId="5" xfId="0" applyNumberFormat="1" applyFont="1" applyFill="1" applyBorder="1"/>
    <xf numFmtId="1" fontId="16" fillId="6" borderId="27" xfId="0" applyNumberFormat="1" applyFont="1" applyFill="1" applyBorder="1"/>
    <xf numFmtId="0" fontId="12" fillId="7" borderId="3" xfId="0" applyFont="1" applyFill="1" applyBorder="1"/>
    <xf numFmtId="49" fontId="16" fillId="7" borderId="3" xfId="0" applyNumberFormat="1" applyFont="1" applyFill="1" applyBorder="1" applyAlignment="1">
      <alignment horizontal="left"/>
    </xf>
    <xf numFmtId="0" fontId="16" fillId="7" borderId="3" xfId="0" applyFont="1" applyFill="1" applyBorder="1" applyAlignment="1">
      <alignment wrapText="1"/>
    </xf>
    <xf numFmtId="1" fontId="16" fillId="7" borderId="3" xfId="0" applyNumberFormat="1" applyFont="1" applyFill="1" applyBorder="1"/>
    <xf numFmtId="0" fontId="12" fillId="7" borderId="0" xfId="0" applyFont="1" applyFill="1"/>
    <xf numFmtId="49" fontId="16" fillId="7" borderId="0" xfId="0" applyNumberFormat="1" applyFont="1" applyFill="1" applyAlignment="1">
      <alignment horizontal="left"/>
    </xf>
    <xf numFmtId="0" fontId="16" fillId="7" borderId="0" xfId="0" applyFont="1" applyFill="1" applyAlignment="1">
      <alignment wrapText="1"/>
    </xf>
    <xf numFmtId="1" fontId="16" fillId="7" borderId="0" xfId="0" applyNumberFormat="1" applyFont="1" applyFill="1"/>
    <xf numFmtId="0" fontId="3" fillId="5" borderId="10" xfId="0" applyFont="1" applyFill="1" applyBorder="1"/>
    <xf numFmtId="0" fontId="9" fillId="5" borderId="16" xfId="0" applyFont="1" applyFill="1" applyBorder="1" applyAlignment="1">
      <alignment horizontal="left"/>
    </xf>
    <xf numFmtId="0" fontId="10" fillId="6" borderId="18" xfId="0" applyFont="1" applyFill="1" applyBorder="1" applyAlignment="1">
      <alignment horizontal="left"/>
    </xf>
    <xf numFmtId="0" fontId="2" fillId="0" borderId="28" xfId="0" applyFont="1" applyBorder="1"/>
    <xf numFmtId="1" fontId="2" fillId="0" borderId="29" xfId="0" applyNumberFormat="1" applyFont="1" applyBorder="1" applyAlignment="1">
      <alignment horizontal="left"/>
    </xf>
    <xf numFmtId="0" fontId="2" fillId="0" borderId="30" xfId="0" applyFont="1" applyBorder="1" applyAlignment="1">
      <alignment wrapText="1"/>
    </xf>
    <xf numFmtId="1" fontId="11" fillId="0" borderId="31" xfId="0" applyNumberFormat="1" applyFont="1" applyBorder="1"/>
    <xf numFmtId="1" fontId="2" fillId="0" borderId="32" xfId="0" applyNumberFormat="1" applyFont="1" applyBorder="1"/>
    <xf numFmtId="0" fontId="2" fillId="0" borderId="33" xfId="0" applyFont="1" applyBorder="1"/>
    <xf numFmtId="1" fontId="2" fillId="0" borderId="33" xfId="0" applyNumberFormat="1" applyFont="1" applyBorder="1" applyAlignment="1">
      <alignment horizontal="left"/>
    </xf>
    <xf numFmtId="0" fontId="2" fillId="0" borderId="33" xfId="0" applyFont="1" applyBorder="1" applyAlignment="1">
      <alignment wrapText="1"/>
    </xf>
    <xf numFmtId="1" fontId="11" fillId="0" borderId="33" xfId="0" applyNumberFormat="1" applyFont="1" applyBorder="1"/>
    <xf numFmtId="1" fontId="2" fillId="0" borderId="33" xfId="0" applyNumberFormat="1" applyFont="1" applyBorder="1"/>
    <xf numFmtId="0" fontId="17" fillId="5" borderId="10" xfId="0" applyFont="1" applyFill="1" applyBorder="1"/>
    <xf numFmtId="0" fontId="4" fillId="5" borderId="16" xfId="0" applyFont="1" applyFill="1" applyBorder="1" applyAlignment="1">
      <alignment wrapText="1"/>
    </xf>
    <xf numFmtId="1" fontId="10" fillId="6" borderId="18" xfId="0" applyNumberFormat="1" applyFont="1" applyFill="1" applyBorder="1" applyAlignment="1">
      <alignment horizontal="left"/>
    </xf>
    <xf numFmtId="0" fontId="18" fillId="0" borderId="17" xfId="0" applyFont="1" applyBorder="1"/>
    <xf numFmtId="1" fontId="2" fillId="0" borderId="20" xfId="0" applyNumberFormat="1" applyFont="1" applyBorder="1" applyAlignment="1">
      <alignment horizontal="left"/>
    </xf>
    <xf numFmtId="0" fontId="11" fillId="0" borderId="21" xfId="0" applyFont="1" applyBorder="1" applyAlignment="1">
      <alignment wrapText="1"/>
    </xf>
    <xf numFmtId="0" fontId="18" fillId="8" borderId="17" xfId="0" applyFont="1" applyFill="1" applyBorder="1"/>
    <xf numFmtId="1" fontId="15" fillId="8" borderId="18" xfId="0" applyNumberFormat="1" applyFont="1" applyFill="1" applyBorder="1" applyAlignment="1">
      <alignment horizontal="left"/>
    </xf>
    <xf numFmtId="0" fontId="18" fillId="7" borderId="17" xfId="0" applyFont="1" applyFill="1" applyBorder="1"/>
    <xf numFmtId="1" fontId="11" fillId="7" borderId="20" xfId="0" applyNumberFormat="1" applyFont="1" applyFill="1" applyBorder="1" applyAlignment="1">
      <alignment horizontal="left"/>
    </xf>
    <xf numFmtId="0" fontId="11" fillId="7" borderId="18" xfId="0" applyFont="1" applyFill="1" applyBorder="1" applyAlignment="1">
      <alignment wrapText="1"/>
    </xf>
    <xf numFmtId="1" fontId="11" fillId="7" borderId="19" xfId="0" applyNumberFormat="1" applyFont="1" applyFill="1" applyBorder="1"/>
    <xf numFmtId="0" fontId="11" fillId="7" borderId="19" xfId="0" applyFont="1" applyFill="1" applyBorder="1" applyAlignment="1">
      <alignment wrapText="1"/>
    </xf>
    <xf numFmtId="0" fontId="12" fillId="6" borderId="28" xfId="0" applyFont="1" applyFill="1" applyBorder="1"/>
    <xf numFmtId="1" fontId="12" fillId="6" borderId="34" xfId="0" applyNumberFormat="1" applyFont="1" applyFill="1" applyBorder="1" applyAlignment="1">
      <alignment horizontal="left"/>
    </xf>
    <xf numFmtId="0" fontId="12" fillId="6" borderId="34" xfId="0" applyFont="1" applyFill="1" applyBorder="1" applyAlignment="1">
      <alignment wrapText="1"/>
    </xf>
    <xf numFmtId="1" fontId="12" fillId="6" borderId="35" xfId="0" applyNumberFormat="1" applyFont="1" applyFill="1" applyBorder="1"/>
    <xf numFmtId="1" fontId="12" fillId="6" borderId="30" xfId="0" applyNumberFormat="1" applyFont="1" applyFill="1" applyBorder="1"/>
    <xf numFmtId="1" fontId="12" fillId="6" borderId="32" xfId="0" applyNumberFormat="1" applyFont="1" applyFill="1" applyBorder="1"/>
    <xf numFmtId="0" fontId="13" fillId="7" borderId="0" xfId="0" applyFont="1" applyFill="1"/>
    <xf numFmtId="1" fontId="11" fillId="7" borderId="0" xfId="0" applyNumberFormat="1" applyFont="1" applyFill="1" applyAlignment="1">
      <alignment horizontal="left"/>
    </xf>
    <xf numFmtId="0" fontId="11" fillId="7" borderId="0" xfId="0" applyFont="1" applyFill="1" applyAlignment="1">
      <alignment wrapText="1"/>
    </xf>
    <xf numFmtId="1" fontId="19" fillId="7" borderId="0" xfId="0" applyNumberFormat="1" applyFont="1" applyFill="1"/>
    <xf numFmtId="1" fontId="11" fillId="7" borderId="0" xfId="0" applyNumberFormat="1" applyFont="1" applyFill="1"/>
    <xf numFmtId="3" fontId="2" fillId="0" borderId="0" xfId="0" applyNumberFormat="1" applyFont="1" applyAlignment="1">
      <alignment horizontal="left"/>
    </xf>
    <xf numFmtId="1" fontId="20" fillId="0" borderId="0" xfId="0" applyNumberFormat="1" applyFont="1"/>
    <xf numFmtId="1" fontId="13" fillId="0" borderId="0" xfId="0" applyNumberFormat="1" applyFont="1"/>
    <xf numFmtId="1" fontId="2" fillId="0" borderId="0" xfId="0" applyNumberFormat="1" applyFont="1"/>
    <xf numFmtId="1" fontId="2" fillId="0" borderId="31" xfId="0" applyNumberFormat="1" applyFont="1" applyBorder="1"/>
    <xf numFmtId="1" fontId="2" fillId="0" borderId="0" xfId="0" applyNumberFormat="1" applyFont="1" applyAlignment="1">
      <alignment horizontal="left"/>
    </xf>
    <xf numFmtId="1" fontId="19" fillId="0" borderId="0" xfId="0" applyNumberFormat="1" applyFont="1"/>
    <xf numFmtId="1" fontId="11" fillId="0" borderId="0" xfId="0" applyNumberFormat="1" applyFont="1"/>
    <xf numFmtId="1" fontId="21" fillId="0" borderId="0" xfId="0" applyNumberFormat="1" applyFont="1"/>
    <xf numFmtId="0" fontId="12" fillId="6" borderId="36" xfId="0" applyFont="1" applyFill="1" applyBorder="1" applyAlignment="1">
      <alignment horizontal="left"/>
    </xf>
    <xf numFmtId="0" fontId="12" fillId="6" borderId="36" xfId="0" applyFont="1" applyFill="1" applyBorder="1" applyAlignment="1">
      <alignment wrapText="1"/>
    </xf>
    <xf numFmtId="1" fontId="12" fillId="6" borderId="23" xfId="0" applyNumberFormat="1" applyFont="1" applyFill="1" applyBorder="1"/>
    <xf numFmtId="1" fontId="12" fillId="6" borderId="25" xfId="0" applyNumberFormat="1" applyFont="1" applyFill="1" applyBorder="1"/>
    <xf numFmtId="1" fontId="2" fillId="0" borderId="37" xfId="0" applyNumberFormat="1" applyFont="1" applyBorder="1" applyAlignment="1">
      <alignment horizontal="left"/>
    </xf>
    <xf numFmtId="1" fontId="11" fillId="0" borderId="13" xfId="0" applyNumberFormat="1" applyFont="1" applyBorder="1"/>
    <xf numFmtId="1" fontId="2" fillId="0" borderId="15" xfId="0" applyNumberFormat="1" applyFont="1" applyBorder="1"/>
    <xf numFmtId="0" fontId="12" fillId="8" borderId="20" xfId="0" applyFont="1" applyFill="1" applyBorder="1"/>
    <xf numFmtId="0" fontId="22" fillId="8" borderId="20" xfId="0" applyFont="1" applyFill="1" applyBorder="1" applyAlignment="1">
      <alignment horizontal="left"/>
    </xf>
    <xf numFmtId="0" fontId="22" fillId="8" borderId="20" xfId="0" applyFont="1" applyFill="1" applyBorder="1"/>
    <xf numFmtId="1" fontId="10" fillId="8" borderId="20" xfId="0" applyNumberFormat="1" applyFont="1" applyFill="1" applyBorder="1"/>
    <xf numFmtId="0" fontId="2" fillId="0" borderId="20" xfId="0" applyFont="1" applyBorder="1"/>
    <xf numFmtId="3" fontId="2" fillId="0" borderId="20" xfId="0" applyNumberFormat="1" applyFont="1" applyBorder="1" applyAlignment="1">
      <alignment horizontal="left"/>
    </xf>
    <xf numFmtId="1" fontId="11" fillId="7" borderId="20" xfId="0" applyNumberFormat="1" applyFont="1" applyFill="1" applyBorder="1"/>
    <xf numFmtId="1" fontId="11" fillId="0" borderId="20" xfId="0" applyNumberFormat="1" applyFont="1" applyBorder="1"/>
    <xf numFmtId="0" fontId="11" fillId="0" borderId="0" xfId="0" applyFont="1" applyAlignment="1">
      <alignment wrapText="1"/>
    </xf>
    <xf numFmtId="0" fontId="9" fillId="5" borderId="3" xfId="0" applyFont="1" applyFill="1" applyBorder="1" applyAlignment="1">
      <alignment wrapText="1"/>
    </xf>
    <xf numFmtId="0" fontId="12" fillId="6" borderId="18" xfId="0" applyFont="1" applyFill="1" applyBorder="1" applyAlignment="1">
      <alignment horizontal="left"/>
    </xf>
    <xf numFmtId="0" fontId="12" fillId="6" borderId="38" xfId="0" applyFont="1" applyFill="1" applyBorder="1" applyAlignment="1">
      <alignment wrapText="1"/>
    </xf>
    <xf numFmtId="1" fontId="12" fillId="6" borderId="39" xfId="0" applyNumberFormat="1" applyFont="1" applyFill="1" applyBorder="1"/>
    <xf numFmtId="1" fontId="12" fillId="6" borderId="17" xfId="0" applyNumberFormat="1" applyFont="1" applyFill="1" applyBorder="1"/>
    <xf numFmtId="1" fontId="12" fillId="6" borderId="19" xfId="0" applyNumberFormat="1" applyFont="1" applyFill="1" applyBorder="1"/>
    <xf numFmtId="1" fontId="15" fillId="8" borderId="36" xfId="0" applyNumberFormat="1" applyFont="1" applyFill="1" applyBorder="1" applyAlignment="1">
      <alignment horizontal="left"/>
    </xf>
    <xf numFmtId="0" fontId="15" fillId="8" borderId="36" xfId="0" applyFont="1" applyFill="1" applyBorder="1"/>
    <xf numFmtId="1" fontId="2" fillId="0" borderId="22" xfId="0" applyNumberFormat="1" applyFont="1" applyBorder="1" applyAlignment="1">
      <alignment horizontal="left"/>
    </xf>
    <xf numFmtId="1" fontId="11" fillId="0" borderId="19" xfId="0" applyNumberFormat="1" applyFont="1" applyBorder="1"/>
    <xf numFmtId="3" fontId="11" fillId="0" borderId="0" xfId="0" applyNumberFormat="1" applyFont="1"/>
    <xf numFmtId="0" fontId="12" fillId="8" borderId="23" xfId="0" applyFont="1" applyFill="1" applyBorder="1"/>
    <xf numFmtId="1" fontId="15" fillId="8" borderId="23" xfId="0" applyNumberFormat="1" applyFont="1" applyFill="1" applyBorder="1"/>
    <xf numFmtId="1" fontId="15" fillId="8" borderId="25" xfId="0" applyNumberFormat="1" applyFont="1" applyFill="1" applyBorder="1"/>
    <xf numFmtId="1" fontId="2" fillId="0" borderId="34" xfId="0" applyNumberFormat="1" applyFont="1" applyBorder="1" applyAlignment="1">
      <alignment horizontal="left"/>
    </xf>
    <xf numFmtId="0" fontId="2" fillId="0" borderId="32" xfId="0" applyFont="1" applyBorder="1" applyAlignment="1">
      <alignment wrapText="1"/>
    </xf>
    <xf numFmtId="1" fontId="11" fillId="0" borderId="28" xfId="0" applyNumberFormat="1" applyFont="1" applyBorder="1"/>
    <xf numFmtId="1" fontId="11" fillId="0" borderId="32" xfId="0" applyNumberFormat="1" applyFont="1" applyBorder="1"/>
    <xf numFmtId="3" fontId="11" fillId="0" borderId="0" xfId="0" applyNumberFormat="1" applyFont="1" applyAlignment="1">
      <alignment horizontal="left"/>
    </xf>
    <xf numFmtId="1" fontId="20" fillId="0" borderId="1" xfId="0" applyNumberFormat="1" applyFont="1" applyBorder="1"/>
    <xf numFmtId="1" fontId="13" fillId="0" borderId="1" xfId="0" applyNumberFormat="1" applyFont="1" applyBorder="1"/>
    <xf numFmtId="1" fontId="2" fillId="0" borderId="1" xfId="0" applyNumberFormat="1" applyFont="1" applyBorder="1"/>
    <xf numFmtId="0" fontId="3" fillId="5" borderId="23" xfId="0" applyFont="1" applyFill="1" applyBorder="1"/>
    <xf numFmtId="0" fontId="9" fillId="5" borderId="0" xfId="0" applyFont="1" applyFill="1" applyAlignment="1">
      <alignment horizontal="left"/>
    </xf>
    <xf numFmtId="0" fontId="3" fillId="5" borderId="36" xfId="0" applyFont="1" applyFill="1" applyBorder="1" applyAlignment="1">
      <alignment wrapText="1"/>
    </xf>
    <xf numFmtId="1" fontId="4" fillId="5" borderId="23" xfId="0" applyNumberFormat="1" applyFont="1" applyFill="1" applyBorder="1"/>
    <xf numFmtId="1" fontId="4" fillId="5" borderId="25" xfId="0" applyNumberFormat="1" applyFont="1" applyFill="1" applyBorder="1"/>
    <xf numFmtId="3" fontId="8" fillId="7" borderId="0" xfId="0" applyNumberFormat="1" applyFont="1" applyFill="1"/>
    <xf numFmtId="3" fontId="13" fillId="7" borderId="0" xfId="0" applyNumberFormat="1" applyFont="1" applyFill="1"/>
    <xf numFmtId="1" fontId="2" fillId="7" borderId="28" xfId="0" applyNumberFormat="1" applyFont="1" applyFill="1" applyBorder="1"/>
    <xf numFmtId="0" fontId="2" fillId="0" borderId="3" xfId="0" applyFont="1" applyBorder="1"/>
    <xf numFmtId="1" fontId="2" fillId="0" borderId="3" xfId="0" applyNumberFormat="1" applyFont="1" applyBorder="1"/>
    <xf numFmtId="0" fontId="3" fillId="5" borderId="16" xfId="0" applyFont="1" applyFill="1" applyBorder="1" applyAlignment="1">
      <alignment horizontal="left"/>
    </xf>
    <xf numFmtId="0" fontId="9" fillId="5" borderId="16" xfId="0" applyFont="1" applyFill="1" applyBorder="1" applyAlignment="1">
      <alignment wrapText="1"/>
    </xf>
    <xf numFmtId="1" fontId="4" fillId="5" borderId="40" xfId="0" applyNumberFormat="1" applyFont="1" applyFill="1" applyBorder="1"/>
    <xf numFmtId="1" fontId="10" fillId="6" borderId="39" xfId="0" applyNumberFormat="1" applyFont="1" applyFill="1" applyBorder="1"/>
    <xf numFmtId="0" fontId="13" fillId="0" borderId="28" xfId="0" applyFont="1" applyBorder="1"/>
    <xf numFmtId="0" fontId="11" fillId="0" borderId="32" xfId="0" applyFont="1" applyBorder="1" applyAlignment="1">
      <alignment wrapText="1"/>
    </xf>
    <xf numFmtId="1" fontId="2" fillId="0" borderId="28" xfId="0" applyNumberFormat="1" applyFont="1" applyBorder="1"/>
    <xf numFmtId="0" fontId="13" fillId="0" borderId="3" xfId="0" applyFont="1" applyBorder="1"/>
    <xf numFmtId="1" fontId="2" fillId="0" borderId="3" xfId="0" applyNumberFormat="1" applyFont="1" applyBorder="1" applyAlignment="1">
      <alignment horizontal="left"/>
    </xf>
    <xf numFmtId="0" fontId="11" fillId="0" borderId="3" xfId="0" applyFont="1" applyBorder="1" applyAlignment="1">
      <alignment wrapText="1"/>
    </xf>
    <xf numFmtId="1" fontId="19" fillId="0" borderId="3" xfId="0" applyNumberFormat="1" applyFont="1" applyBorder="1"/>
    <xf numFmtId="1" fontId="11" fillId="0" borderId="3" xfId="0" applyNumberFormat="1" applyFont="1" applyBorder="1"/>
    <xf numFmtId="0" fontId="13" fillId="0" borderId="0" xfId="0" applyFont="1"/>
    <xf numFmtId="0" fontId="15" fillId="8" borderId="18" xfId="0" applyFont="1" applyFill="1" applyBorder="1" applyAlignment="1">
      <alignment horizontal="left"/>
    </xf>
    <xf numFmtId="0" fontId="13" fillId="0" borderId="20" xfId="0" applyFont="1" applyBorder="1"/>
    <xf numFmtId="0" fontId="11" fillId="0" borderId="20" xfId="0" applyFont="1" applyBorder="1" applyAlignment="1">
      <alignment wrapText="1"/>
    </xf>
    <xf numFmtId="1" fontId="2" fillId="0" borderId="20" xfId="0" applyNumberFormat="1" applyFont="1" applyBorder="1"/>
    <xf numFmtId="0" fontId="13" fillId="0" borderId="1" xfId="0" applyFont="1" applyBorder="1"/>
    <xf numFmtId="1" fontId="2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wrapText="1"/>
    </xf>
    <xf numFmtId="1" fontId="19" fillId="0" borderId="1" xfId="0" applyNumberFormat="1" applyFont="1" applyBorder="1"/>
    <xf numFmtId="1" fontId="11" fillId="0" borderId="1" xfId="0" applyNumberFormat="1" applyFont="1" applyBorder="1"/>
    <xf numFmtId="1" fontId="12" fillId="6" borderId="41" xfId="0" applyNumberFormat="1" applyFont="1" applyFill="1" applyBorder="1"/>
    <xf numFmtId="3" fontId="16" fillId="4" borderId="0" xfId="0" applyNumberFormat="1" applyFont="1" applyFill="1"/>
    <xf numFmtId="1" fontId="15" fillId="8" borderId="39" xfId="0" applyNumberFormat="1" applyFont="1" applyFill="1" applyBorder="1"/>
    <xf numFmtId="0" fontId="13" fillId="0" borderId="17" xfId="0" applyFont="1" applyBorder="1"/>
    <xf numFmtId="0" fontId="2" fillId="0" borderId="22" xfId="0" applyFont="1" applyBorder="1" applyAlignment="1">
      <alignment horizontal="left"/>
    </xf>
    <xf numFmtId="1" fontId="11" fillId="0" borderId="39" xfId="0" applyNumberFormat="1" applyFont="1" applyBorder="1"/>
    <xf numFmtId="0" fontId="15" fillId="8" borderId="23" xfId="0" applyFont="1" applyFill="1" applyBorder="1"/>
    <xf numFmtId="0" fontId="15" fillId="8" borderId="36" xfId="0" applyFont="1" applyFill="1" applyBorder="1" applyAlignment="1">
      <alignment horizontal="left"/>
    </xf>
    <xf numFmtId="1" fontId="15" fillId="8" borderId="41" xfId="0" applyNumberFormat="1" applyFont="1" applyFill="1" applyBorder="1"/>
    <xf numFmtId="1" fontId="11" fillId="0" borderId="35" xfId="0" applyNumberFormat="1" applyFont="1" applyBorder="1"/>
    <xf numFmtId="0" fontId="21" fillId="0" borderId="0" xfId="0" applyFont="1"/>
    <xf numFmtId="0" fontId="18" fillId="0" borderId="0" xfId="0" applyFont="1" applyAlignment="1">
      <alignment wrapText="1"/>
    </xf>
    <xf numFmtId="1" fontId="23" fillId="0" borderId="0" xfId="0" applyNumberFormat="1" applyFont="1"/>
    <xf numFmtId="0" fontId="3" fillId="5" borderId="42" xfId="0" applyFont="1" applyFill="1" applyBorder="1" applyAlignment="1">
      <alignment wrapText="1"/>
    </xf>
    <xf numFmtId="0" fontId="10" fillId="6" borderId="28" xfId="0" applyFont="1" applyFill="1" applyBorder="1"/>
    <xf numFmtId="1" fontId="10" fillId="6" borderId="34" xfId="0" applyNumberFormat="1" applyFont="1" applyFill="1" applyBorder="1" applyAlignment="1">
      <alignment horizontal="left"/>
    </xf>
    <xf numFmtId="0" fontId="10" fillId="6" borderId="32" xfId="0" applyFont="1" applyFill="1" applyBorder="1"/>
    <xf numFmtId="1" fontId="24" fillId="6" borderId="28" xfId="0" applyNumberFormat="1" applyFont="1" applyFill="1" applyBorder="1"/>
    <xf numFmtId="1" fontId="24" fillId="6" borderId="32" xfId="0" applyNumberFormat="1" applyFont="1" applyFill="1" applyBorder="1"/>
    <xf numFmtId="0" fontId="10" fillId="7" borderId="3" xfId="0" applyFont="1" applyFill="1" applyBorder="1"/>
    <xf numFmtId="3" fontId="10" fillId="7" borderId="3" xfId="0" applyNumberFormat="1" applyFont="1" applyFill="1" applyBorder="1" applyAlignment="1">
      <alignment horizontal="left"/>
    </xf>
    <xf numFmtId="1" fontId="25" fillId="7" borderId="3" xfId="0" applyNumberFormat="1" applyFont="1" applyFill="1" applyBorder="1"/>
    <xf numFmtId="1" fontId="24" fillId="7" borderId="3" xfId="0" applyNumberFormat="1" applyFont="1" applyFill="1" applyBorder="1"/>
    <xf numFmtId="0" fontId="14" fillId="0" borderId="1" xfId="0" applyFont="1" applyBorder="1"/>
    <xf numFmtId="3" fontId="14" fillId="0" borderId="1" xfId="0" applyNumberFormat="1" applyFont="1" applyBorder="1" applyAlignment="1">
      <alignment horizontal="left"/>
    </xf>
    <xf numFmtId="0" fontId="9" fillId="5" borderId="42" xfId="0" applyFont="1" applyFill="1" applyBorder="1" applyAlignment="1">
      <alignment wrapText="1"/>
    </xf>
    <xf numFmtId="0" fontId="10" fillId="6" borderId="23" xfId="0" applyFont="1" applyFill="1" applyBorder="1"/>
    <xf numFmtId="0" fontId="14" fillId="0" borderId="17" xfId="0" applyFont="1" applyBorder="1"/>
    <xf numFmtId="0" fontId="14" fillId="0" borderId="28" xfId="0" applyFont="1" applyBorder="1"/>
    <xf numFmtId="0" fontId="14" fillId="0" borderId="3" xfId="0" applyFont="1" applyBorder="1"/>
    <xf numFmtId="3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1" xfId="0" applyNumberFormat="1" applyFont="1" applyBorder="1" applyAlignment="1">
      <alignment horizontal="left"/>
    </xf>
    <xf numFmtId="1" fontId="11" fillId="0" borderId="34" xfId="0" applyNumberFormat="1" applyFont="1" applyBorder="1" applyAlignment="1">
      <alignment horizontal="left"/>
    </xf>
    <xf numFmtId="0" fontId="11" fillId="0" borderId="32" xfId="0" applyFont="1" applyBorder="1"/>
    <xf numFmtId="0" fontId="14" fillId="0" borderId="0" xfId="0" applyFont="1"/>
    <xf numFmtId="0" fontId="11" fillId="0" borderId="0" xfId="0" applyFont="1"/>
    <xf numFmtId="3" fontId="9" fillId="5" borderId="16" xfId="0" applyNumberFormat="1" applyFont="1" applyFill="1" applyBorder="1" applyAlignment="1">
      <alignment horizontal="left"/>
    </xf>
    <xf numFmtId="0" fontId="9" fillId="5" borderId="16" xfId="0" applyFont="1" applyFill="1" applyBorder="1"/>
    <xf numFmtId="3" fontId="8" fillId="4" borderId="7" xfId="0" applyNumberFormat="1" applyFont="1" applyFill="1" applyBorder="1"/>
    <xf numFmtId="3" fontId="12" fillId="6" borderId="36" xfId="0" applyNumberFormat="1" applyFont="1" applyFill="1" applyBorder="1" applyAlignment="1">
      <alignment horizontal="left"/>
    </xf>
    <xf numFmtId="0" fontId="12" fillId="6" borderId="36" xfId="0" applyFont="1" applyFill="1" applyBorder="1"/>
    <xf numFmtId="3" fontId="12" fillId="4" borderId="7" xfId="0" applyNumberFormat="1" applyFont="1" applyFill="1" applyBorder="1"/>
    <xf numFmtId="3" fontId="2" fillId="0" borderId="7" xfId="0" applyNumberFormat="1" applyFont="1" applyBorder="1"/>
    <xf numFmtId="1" fontId="11" fillId="0" borderId="22" xfId="0" applyNumberFormat="1" applyFont="1" applyBorder="1" applyAlignment="1">
      <alignment horizontal="left"/>
    </xf>
    <xf numFmtId="3" fontId="11" fillId="0" borderId="7" xfId="0" applyNumberFormat="1" applyFont="1" applyBorder="1"/>
    <xf numFmtId="14" fontId="15" fillId="8" borderId="17" xfId="0" applyNumberFormat="1" applyFont="1" applyFill="1" applyBorder="1"/>
    <xf numFmtId="3" fontId="13" fillId="0" borderId="7" xfId="0" applyNumberFormat="1" applyFont="1" applyBorder="1"/>
    <xf numFmtId="14" fontId="2" fillId="0" borderId="28" xfId="0" applyNumberFormat="1" applyFont="1" applyBorder="1"/>
    <xf numFmtId="14" fontId="2" fillId="0" borderId="3" xfId="0" applyNumberFormat="1" applyFont="1" applyBorder="1"/>
    <xf numFmtId="3" fontId="11" fillId="0" borderId="3" xfId="0" applyNumberFormat="1" applyFont="1" applyBorder="1" applyAlignment="1">
      <alignment horizontal="left"/>
    </xf>
    <xf numFmtId="14" fontId="2" fillId="0" borderId="1" xfId="0" applyNumberFormat="1" applyFont="1" applyBorder="1"/>
    <xf numFmtId="3" fontId="11" fillId="0" borderId="1" xfId="0" applyNumberFormat="1" applyFont="1" applyBorder="1" applyAlignment="1">
      <alignment horizontal="left"/>
    </xf>
    <xf numFmtId="0" fontId="4" fillId="5" borderId="16" xfId="0" applyFont="1" applyFill="1" applyBorder="1" applyAlignment="1">
      <alignment horizontal="left"/>
    </xf>
    <xf numFmtId="0" fontId="4" fillId="5" borderId="42" xfId="0" applyFont="1" applyFill="1" applyBorder="1" applyAlignment="1">
      <alignment wrapText="1"/>
    </xf>
    <xf numFmtId="0" fontId="14" fillId="0" borderId="43" xfId="0" applyFont="1" applyBorder="1"/>
    <xf numFmtId="1" fontId="11" fillId="0" borderId="37" xfId="0" applyNumberFormat="1" applyFont="1" applyBorder="1" applyAlignment="1">
      <alignment horizontal="left"/>
    </xf>
    <xf numFmtId="0" fontId="11" fillId="0" borderId="15" xfId="0" applyFont="1" applyBorder="1" applyAlignment="1">
      <alignment wrapText="1"/>
    </xf>
    <xf numFmtId="1" fontId="2" fillId="0" borderId="13" xfId="0" applyNumberFormat="1" applyFont="1" applyBorder="1"/>
    <xf numFmtId="0" fontId="14" fillId="0" borderId="31" xfId="0" applyFont="1" applyBorder="1"/>
    <xf numFmtId="1" fontId="11" fillId="0" borderId="29" xfId="0" applyNumberFormat="1" applyFont="1" applyBorder="1" applyAlignment="1">
      <alignment horizontal="left"/>
    </xf>
    <xf numFmtId="0" fontId="11" fillId="0" borderId="29" xfId="0" applyFont="1" applyBorder="1" applyAlignment="1">
      <alignment wrapText="1"/>
    </xf>
    <xf numFmtId="1" fontId="2" fillId="0" borderId="29" xfId="0" applyNumberFormat="1" applyFont="1" applyBorder="1"/>
    <xf numFmtId="1" fontId="11" fillId="0" borderId="29" xfId="0" applyNumberFormat="1" applyFont="1" applyBorder="1"/>
    <xf numFmtId="1" fontId="2" fillId="7" borderId="7" xfId="0" applyNumberFormat="1" applyFont="1" applyFill="1" applyBorder="1"/>
    <xf numFmtId="1" fontId="11" fillId="0" borderId="7" xfId="0" applyNumberFormat="1" applyFont="1" applyBorder="1"/>
    <xf numFmtId="1" fontId="2" fillId="0" borderId="9" xfId="0" applyNumberFormat="1" applyFont="1" applyBorder="1"/>
    <xf numFmtId="3" fontId="3" fillId="5" borderId="36" xfId="0" applyNumberFormat="1" applyFont="1" applyFill="1" applyBorder="1" applyAlignment="1">
      <alignment horizontal="left"/>
    </xf>
    <xf numFmtId="3" fontId="10" fillId="6" borderId="18" xfId="0" applyNumberFormat="1" applyFont="1" applyFill="1" applyBorder="1" applyAlignment="1">
      <alignment horizontal="left"/>
    </xf>
    <xf numFmtId="0" fontId="14" fillId="0" borderId="13" xfId="0" applyFont="1" applyBorder="1"/>
    <xf numFmtId="0" fontId="9" fillId="5" borderId="44" xfId="0" applyFont="1" applyFill="1" applyBorder="1" applyAlignment="1">
      <alignment horizontal="left"/>
    </xf>
    <xf numFmtId="1" fontId="4" fillId="5" borderId="45" xfId="0" applyNumberFormat="1" applyFont="1" applyFill="1" applyBorder="1"/>
    <xf numFmtId="1" fontId="2" fillId="0" borderId="17" xfId="0" applyNumberFormat="1" applyFont="1" applyBorder="1"/>
    <xf numFmtId="0" fontId="2" fillId="0" borderId="46" xfId="0" applyFont="1" applyBorder="1"/>
    <xf numFmtId="1" fontId="11" fillId="0" borderId="47" xfId="0" applyNumberFormat="1" applyFont="1" applyBorder="1" applyAlignment="1">
      <alignment horizontal="left"/>
    </xf>
    <xf numFmtId="1" fontId="11" fillId="0" borderId="3" xfId="0" applyNumberFormat="1" applyFont="1" applyBorder="1" applyAlignment="1">
      <alignment horizontal="left"/>
    </xf>
    <xf numFmtId="1" fontId="11" fillId="0" borderId="1" xfId="0" applyNumberFormat="1" applyFont="1" applyBorder="1" applyAlignment="1">
      <alignment horizontal="left"/>
    </xf>
    <xf numFmtId="3" fontId="3" fillId="5" borderId="16" xfId="0" applyNumberFormat="1" applyFont="1" applyFill="1" applyBorder="1" applyAlignment="1">
      <alignment horizontal="left"/>
    </xf>
    <xf numFmtId="1" fontId="12" fillId="6" borderId="18" xfId="0" applyNumberFormat="1" applyFont="1" applyFill="1" applyBorder="1" applyAlignment="1">
      <alignment horizontal="left"/>
    </xf>
    <xf numFmtId="0" fontId="12" fillId="6" borderId="18" xfId="0" applyFont="1" applyFill="1" applyBorder="1"/>
    <xf numFmtId="1" fontId="11" fillId="0" borderId="18" xfId="0" applyNumberFormat="1" applyFont="1" applyBorder="1" applyAlignment="1">
      <alignment horizontal="left"/>
    </xf>
    <xf numFmtId="0" fontId="12" fillId="6" borderId="18" xfId="0" applyFont="1" applyFill="1" applyBorder="1" applyAlignment="1">
      <alignment wrapText="1"/>
    </xf>
    <xf numFmtId="1" fontId="2" fillId="0" borderId="18" xfId="0" applyNumberFormat="1" applyFont="1" applyBorder="1" applyAlignment="1">
      <alignment horizontal="left"/>
    </xf>
    <xf numFmtId="0" fontId="12" fillId="6" borderId="21" xfId="0" applyFont="1" applyFill="1" applyBorder="1" applyAlignment="1">
      <alignment wrapText="1"/>
    </xf>
    <xf numFmtId="3" fontId="18" fillId="0" borderId="7" xfId="0" applyNumberFormat="1" applyFont="1" applyBorder="1"/>
    <xf numFmtId="1" fontId="11" fillId="0" borderId="20" xfId="0" applyNumberFormat="1" applyFont="1" applyBorder="1" applyAlignment="1">
      <alignment horizontal="left"/>
    </xf>
    <xf numFmtId="0" fontId="13" fillId="8" borderId="17" xfId="0" applyFont="1" applyFill="1" applyBorder="1"/>
    <xf numFmtId="0" fontId="13" fillId="0" borderId="46" xfId="0" applyFont="1" applyBorder="1"/>
    <xf numFmtId="0" fontId="13" fillId="0" borderId="13" xfId="0" applyFont="1" applyBorder="1"/>
    <xf numFmtId="1" fontId="2" fillId="0" borderId="47" xfId="0" applyNumberFormat="1" applyFont="1" applyBorder="1" applyAlignment="1">
      <alignment horizontal="left"/>
    </xf>
    <xf numFmtId="0" fontId="2" fillId="0" borderId="15" xfId="0" applyFont="1" applyBorder="1" applyAlignment="1">
      <alignment wrapText="1"/>
    </xf>
    <xf numFmtId="1" fontId="11" fillId="7" borderId="39" xfId="0" applyNumberFormat="1" applyFont="1" applyFill="1" applyBorder="1"/>
    <xf numFmtId="0" fontId="13" fillId="7" borderId="46" xfId="0" applyFont="1" applyFill="1" applyBorder="1"/>
    <xf numFmtId="0" fontId="11" fillId="7" borderId="18" xfId="0" applyFont="1" applyFill="1" applyBorder="1"/>
    <xf numFmtId="0" fontId="11" fillId="0" borderId="17" xfId="0" applyFont="1" applyBorder="1"/>
    <xf numFmtId="0" fontId="10" fillId="8" borderId="17" xfId="0" applyFont="1" applyFill="1" applyBorder="1"/>
    <xf numFmtId="0" fontId="2" fillId="0" borderId="23" xfId="0" applyFont="1" applyBorder="1"/>
    <xf numFmtId="1" fontId="2" fillId="0" borderId="36" xfId="0" applyNumberFormat="1" applyFont="1" applyBorder="1" applyAlignment="1">
      <alignment horizontal="left"/>
    </xf>
    <xf numFmtId="0" fontId="2" fillId="0" borderId="36" xfId="0" applyFont="1" applyBorder="1" applyAlignment="1">
      <alignment wrapText="1"/>
    </xf>
    <xf numFmtId="1" fontId="11" fillId="0" borderId="23" xfId="0" applyNumberFormat="1" applyFont="1" applyBorder="1"/>
    <xf numFmtId="1" fontId="11" fillId="0" borderId="25" xfId="0" applyNumberFormat="1" applyFont="1" applyBorder="1"/>
    <xf numFmtId="0" fontId="24" fillId="6" borderId="17" xfId="0" applyFont="1" applyFill="1" applyBorder="1"/>
    <xf numFmtId="0" fontId="2" fillId="8" borderId="17" xfId="0" applyFont="1" applyFill="1" applyBorder="1"/>
    <xf numFmtId="3" fontId="13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wrapText="1"/>
    </xf>
    <xf numFmtId="1" fontId="9" fillId="5" borderId="10" xfId="0" applyNumberFormat="1" applyFont="1" applyFill="1" applyBorder="1" applyAlignment="1">
      <alignment horizontal="right"/>
    </xf>
    <xf numFmtId="1" fontId="4" fillId="5" borderId="10" xfId="0" applyNumberFormat="1" applyFont="1" applyFill="1" applyBorder="1" applyAlignment="1">
      <alignment horizontal="right"/>
    </xf>
    <xf numFmtId="1" fontId="4" fillId="5" borderId="12" xfId="0" applyNumberFormat="1" applyFont="1" applyFill="1" applyBorder="1" applyAlignment="1">
      <alignment horizontal="right"/>
    </xf>
    <xf numFmtId="3" fontId="8" fillId="4" borderId="7" xfId="0" applyNumberFormat="1" applyFont="1" applyFill="1" applyBorder="1" applyAlignment="1">
      <alignment horizontal="right"/>
    </xf>
    <xf numFmtId="1" fontId="22" fillId="6" borderId="17" xfId="0" applyNumberFormat="1" applyFont="1" applyFill="1" applyBorder="1"/>
    <xf numFmtId="0" fontId="26" fillId="8" borderId="17" xfId="0" applyFont="1" applyFill="1" applyBorder="1"/>
    <xf numFmtId="1" fontId="27" fillId="8" borderId="19" xfId="0" applyNumberFormat="1" applyFont="1" applyFill="1" applyBorder="1"/>
    <xf numFmtId="1" fontId="11" fillId="0" borderId="15" xfId="0" applyNumberFormat="1" applyFont="1" applyBorder="1"/>
    <xf numFmtId="3" fontId="2" fillId="8" borderId="20" xfId="0" applyNumberFormat="1" applyFont="1" applyFill="1" applyBorder="1" applyAlignment="1">
      <alignment horizontal="left"/>
    </xf>
    <xf numFmtId="0" fontId="2" fillId="8" borderId="20" xfId="0" applyFont="1" applyFill="1" applyBorder="1" applyAlignment="1">
      <alignment wrapText="1"/>
    </xf>
    <xf numFmtId="1" fontId="11" fillId="8" borderId="20" xfId="0" applyNumberFormat="1" applyFont="1" applyFill="1" applyBorder="1"/>
    <xf numFmtId="0" fontId="2" fillId="0" borderId="20" xfId="0" applyFont="1" applyBorder="1" applyAlignment="1">
      <alignment wrapText="1"/>
    </xf>
    <xf numFmtId="0" fontId="12" fillId="6" borderId="20" xfId="0" applyFont="1" applyFill="1" applyBorder="1"/>
    <xf numFmtId="1" fontId="12" fillId="6" borderId="20" xfId="0" applyNumberFormat="1" applyFont="1" applyFill="1" applyBorder="1" applyAlignment="1">
      <alignment horizontal="left"/>
    </xf>
    <xf numFmtId="0" fontId="12" fillId="6" borderId="20" xfId="0" applyFont="1" applyFill="1" applyBorder="1" applyAlignment="1">
      <alignment wrapText="1"/>
    </xf>
    <xf numFmtId="1" fontId="22" fillId="6" borderId="20" xfId="0" applyNumberFormat="1" applyFont="1" applyFill="1" applyBorder="1"/>
    <xf numFmtId="1" fontId="12" fillId="6" borderId="20" xfId="0" applyNumberFormat="1" applyFont="1" applyFill="1" applyBorder="1"/>
    <xf numFmtId="0" fontId="28" fillId="7" borderId="20" xfId="0" applyFont="1" applyFill="1" applyBorder="1"/>
    <xf numFmtId="1" fontId="28" fillId="7" borderId="20" xfId="0" applyNumberFormat="1" applyFont="1" applyFill="1" applyBorder="1" applyAlignment="1">
      <alignment horizontal="left"/>
    </xf>
    <xf numFmtId="0" fontId="28" fillId="7" borderId="20" xfId="0" applyFont="1" applyFill="1" applyBorder="1" applyAlignment="1">
      <alignment wrapText="1"/>
    </xf>
    <xf numFmtId="1" fontId="28" fillId="7" borderId="20" xfId="0" applyNumberFormat="1" applyFont="1" applyFill="1" applyBorder="1"/>
    <xf numFmtId="1" fontId="13" fillId="0" borderId="20" xfId="0" applyNumberFormat="1" applyFont="1" applyBorder="1"/>
    <xf numFmtId="14" fontId="3" fillId="5" borderId="23" xfId="0" applyNumberFormat="1" applyFont="1" applyFill="1" applyBorder="1"/>
    <xf numFmtId="1" fontId="5" fillId="5" borderId="23" xfId="0" applyNumberFormat="1" applyFont="1" applyFill="1" applyBorder="1"/>
    <xf numFmtId="49" fontId="10" fillId="6" borderId="17" xfId="0" applyNumberFormat="1" applyFont="1" applyFill="1" applyBorder="1"/>
    <xf numFmtId="1" fontId="2" fillId="6" borderId="22" xfId="0" applyNumberFormat="1" applyFont="1" applyFill="1" applyBorder="1" applyAlignment="1">
      <alignment horizontal="left"/>
    </xf>
    <xf numFmtId="0" fontId="2" fillId="6" borderId="19" xfId="0" applyFont="1" applyFill="1" applyBorder="1" applyAlignment="1">
      <alignment wrapText="1"/>
    </xf>
    <xf numFmtId="1" fontId="11" fillId="6" borderId="17" xfId="0" applyNumberFormat="1" applyFont="1" applyFill="1" applyBorder="1"/>
    <xf numFmtId="1" fontId="2" fillId="6" borderId="17" xfId="0" applyNumberFormat="1" applyFont="1" applyFill="1" applyBorder="1"/>
    <xf numFmtId="1" fontId="2" fillId="6" borderId="19" xfId="0" applyNumberFormat="1" applyFont="1" applyFill="1" applyBorder="1"/>
    <xf numFmtId="49" fontId="10" fillId="6" borderId="20" xfId="0" applyNumberFormat="1" applyFont="1" applyFill="1" applyBorder="1"/>
    <xf numFmtId="1" fontId="8" fillId="6" borderId="20" xfId="0" applyNumberFormat="1" applyFont="1" applyFill="1" applyBorder="1" applyAlignment="1">
      <alignment horizontal="left"/>
    </xf>
    <xf numFmtId="0" fontId="8" fillId="6" borderId="20" xfId="0" applyFont="1" applyFill="1" applyBorder="1" applyAlignment="1">
      <alignment wrapText="1"/>
    </xf>
    <xf numFmtId="1" fontId="11" fillId="6" borderId="20" xfId="0" applyNumberFormat="1" applyFont="1" applyFill="1" applyBorder="1"/>
    <xf numFmtId="1" fontId="2" fillId="6" borderId="20" xfId="0" applyNumberFormat="1" applyFont="1" applyFill="1" applyBorder="1"/>
    <xf numFmtId="49" fontId="10" fillId="7" borderId="20" xfId="0" applyNumberFormat="1" applyFont="1" applyFill="1" applyBorder="1"/>
    <xf numFmtId="1" fontId="2" fillId="7" borderId="20" xfId="0" applyNumberFormat="1" applyFont="1" applyFill="1" applyBorder="1" applyAlignment="1">
      <alignment horizontal="left"/>
    </xf>
    <xf numFmtId="0" fontId="2" fillId="7" borderId="19" xfId="0" applyFont="1" applyFill="1" applyBorder="1" applyAlignment="1">
      <alignment wrapText="1"/>
    </xf>
    <xf numFmtId="1" fontId="2" fillId="7" borderId="20" xfId="0" applyNumberFormat="1" applyFont="1" applyFill="1" applyBorder="1"/>
    <xf numFmtId="3" fontId="29" fillId="4" borderId="7" xfId="0" applyNumberFormat="1" applyFont="1" applyFill="1" applyBorder="1"/>
    <xf numFmtId="3" fontId="13" fillId="4" borderId="0" xfId="0" applyNumberFormat="1" applyFont="1" applyFill="1"/>
    <xf numFmtId="0" fontId="16" fillId="9" borderId="5" xfId="0" applyFont="1" applyFill="1" applyBorder="1"/>
    <xf numFmtId="0" fontId="30" fillId="9" borderId="1" xfId="0" applyFont="1" applyFill="1" applyBorder="1" applyAlignment="1">
      <alignment horizontal="left"/>
    </xf>
    <xf numFmtId="0" fontId="31" fillId="9" borderId="1" xfId="0" applyFont="1" applyFill="1" applyBorder="1" applyAlignment="1">
      <alignment wrapText="1"/>
    </xf>
    <xf numFmtId="1" fontId="29" fillId="9" borderId="5" xfId="0" applyNumberFormat="1" applyFont="1" applyFill="1" applyBorder="1"/>
    <xf numFmtId="1" fontId="31" fillId="9" borderId="5" xfId="0" applyNumberFormat="1" applyFont="1" applyFill="1" applyBorder="1"/>
    <xf numFmtId="1" fontId="29" fillId="9" borderId="27" xfId="0" applyNumberFormat="1" applyFont="1" applyFill="1" applyBorder="1"/>
    <xf numFmtId="0" fontId="16" fillId="0" borderId="3" xfId="0" applyFont="1" applyBorder="1"/>
    <xf numFmtId="0" fontId="30" fillId="0" borderId="3" xfId="0" applyFont="1" applyBorder="1" applyAlignment="1">
      <alignment horizontal="left"/>
    </xf>
    <xf numFmtId="0" fontId="31" fillId="0" borderId="3" xfId="0" applyFont="1" applyBorder="1" applyAlignment="1">
      <alignment wrapText="1"/>
    </xf>
    <xf numFmtId="1" fontId="29" fillId="0" borderId="3" xfId="0" applyNumberFormat="1" applyFont="1" applyBorder="1"/>
    <xf numFmtId="1" fontId="31" fillId="0" borderId="3" xfId="0" applyNumberFormat="1" applyFont="1" applyBorder="1"/>
    <xf numFmtId="0" fontId="16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wrapText="1"/>
    </xf>
    <xf numFmtId="1" fontId="29" fillId="0" borderId="0" xfId="0" applyNumberFormat="1" applyFont="1"/>
    <xf numFmtId="1" fontId="31" fillId="0" borderId="0" xfId="0" applyNumberFormat="1" applyFont="1"/>
    <xf numFmtId="3" fontId="2" fillId="4" borderId="0" xfId="0" applyNumberFormat="1" applyFont="1" applyFill="1"/>
    <xf numFmtId="0" fontId="6" fillId="3" borderId="48" xfId="0" applyFont="1" applyFill="1" applyBorder="1" applyAlignment="1">
      <alignment vertical="center"/>
    </xf>
    <xf numFmtId="0" fontId="6" fillId="3" borderId="49" xfId="0" applyFont="1" applyFill="1" applyBorder="1" applyAlignment="1">
      <alignment horizontal="left" vertical="center"/>
    </xf>
    <xf numFmtId="0" fontId="2" fillId="3" borderId="50" xfId="0" applyFont="1" applyFill="1" applyBorder="1" applyAlignment="1">
      <alignment vertical="center" wrapText="1"/>
    </xf>
    <xf numFmtId="1" fontId="8" fillId="3" borderId="10" xfId="0" applyNumberFormat="1" applyFont="1" applyFill="1" applyBorder="1" applyAlignment="1">
      <alignment horizontal="center" vertical="center" wrapText="1"/>
    </xf>
    <xf numFmtId="1" fontId="8" fillId="3" borderId="40" xfId="0" applyNumberFormat="1" applyFont="1" applyFill="1" applyBorder="1" applyAlignment="1">
      <alignment horizontal="center" vertical="center" wrapText="1"/>
    </xf>
    <xf numFmtId="1" fontId="8" fillId="3" borderId="51" xfId="0" applyNumberFormat="1" applyFont="1" applyFill="1" applyBorder="1" applyAlignment="1">
      <alignment horizontal="center"/>
    </xf>
    <xf numFmtId="14" fontId="14" fillId="5" borderId="17" xfId="0" applyNumberFormat="1" applyFont="1" applyFill="1" applyBorder="1"/>
    <xf numFmtId="0" fontId="14" fillId="5" borderId="18" xfId="0" applyFont="1" applyFill="1" applyBorder="1" applyAlignment="1">
      <alignment horizontal="left"/>
    </xf>
    <xf numFmtId="0" fontId="14" fillId="5" borderId="18" xfId="0" applyFont="1" applyFill="1" applyBorder="1" applyAlignment="1">
      <alignment wrapText="1"/>
    </xf>
    <xf numFmtId="1" fontId="13" fillId="5" borderId="17" xfId="0" applyNumberFormat="1" applyFont="1" applyFill="1" applyBorder="1"/>
    <xf numFmtId="1" fontId="13" fillId="5" borderId="39" xfId="0" applyNumberFormat="1" applyFont="1" applyFill="1" applyBorder="1"/>
    <xf numFmtId="1" fontId="13" fillId="5" borderId="38" xfId="0" applyNumberFormat="1" applyFont="1" applyFill="1" applyBorder="1"/>
    <xf numFmtId="14" fontId="11" fillId="7" borderId="46" xfId="0" applyNumberFormat="1" applyFont="1" applyFill="1" applyBorder="1"/>
    <xf numFmtId="3" fontId="11" fillId="7" borderId="20" xfId="0" applyNumberFormat="1" applyFont="1" applyFill="1" applyBorder="1" applyAlignment="1">
      <alignment horizontal="left"/>
    </xf>
    <xf numFmtId="1" fontId="11" fillId="7" borderId="38" xfId="0" applyNumberFormat="1" applyFont="1" applyFill="1" applyBorder="1"/>
    <xf numFmtId="0" fontId="2" fillId="0" borderId="21" xfId="0" applyFont="1" applyBorder="1" applyAlignment="1">
      <alignment wrapText="1"/>
    </xf>
    <xf numFmtId="1" fontId="2" fillId="0" borderId="39" xfId="0" applyNumberFormat="1" applyFont="1" applyBorder="1"/>
    <xf numFmtId="1" fontId="2" fillId="0" borderId="38" xfId="0" applyNumberFormat="1" applyFont="1" applyBorder="1"/>
    <xf numFmtId="0" fontId="2" fillId="4" borderId="0" xfId="0" applyFont="1" applyFill="1"/>
    <xf numFmtId="14" fontId="2" fillId="0" borderId="46" xfId="0" applyNumberFormat="1" applyFont="1" applyBorder="1"/>
    <xf numFmtId="0" fontId="2" fillId="0" borderId="38" xfId="0" applyFont="1" applyBorder="1" applyAlignment="1">
      <alignment wrapText="1"/>
    </xf>
    <xf numFmtId="1" fontId="2" fillId="0" borderId="52" xfId="0" applyNumberFormat="1" applyFont="1" applyBorder="1"/>
    <xf numFmtId="14" fontId="2" fillId="0" borderId="53" xfId="0" applyNumberFormat="1" applyFont="1" applyBorder="1"/>
    <xf numFmtId="1" fontId="2" fillId="0" borderId="54" xfId="0" applyNumberFormat="1" applyFont="1" applyBorder="1" applyAlignment="1">
      <alignment horizontal="left"/>
    </xf>
    <xf numFmtId="1" fontId="2" fillId="0" borderId="55" xfId="0" applyNumberFormat="1" applyFont="1" applyBorder="1"/>
    <xf numFmtId="1" fontId="2" fillId="7" borderId="36" xfId="0" applyNumberFormat="1" applyFont="1" applyFill="1" applyBorder="1" applyAlignment="1">
      <alignment horizontal="left"/>
    </xf>
    <xf numFmtId="2" fontId="2" fillId="0" borderId="56" xfId="0" applyNumberFormat="1" applyFont="1" applyBorder="1"/>
    <xf numFmtId="1" fontId="2" fillId="0" borderId="57" xfId="0" applyNumberFormat="1" applyFont="1" applyBorder="1" applyAlignment="1">
      <alignment horizontal="left"/>
    </xf>
    <xf numFmtId="0" fontId="16" fillId="9" borderId="58" xfId="0" applyFont="1" applyFill="1" applyBorder="1" applyAlignment="1">
      <alignment vertical="center"/>
    </xf>
    <xf numFmtId="0" fontId="16" fillId="9" borderId="59" xfId="0" applyFont="1" applyFill="1" applyBorder="1" applyAlignment="1">
      <alignment horizontal="left" vertical="center"/>
    </xf>
    <xf numFmtId="0" fontId="16" fillId="9" borderId="59" xfId="0" applyFont="1" applyFill="1" applyBorder="1" applyAlignment="1">
      <alignment vertical="center" wrapText="1"/>
    </xf>
    <xf numFmtId="1" fontId="32" fillId="9" borderId="13" xfId="0" applyNumberFormat="1" applyFont="1" applyFill="1" applyBorder="1"/>
    <xf numFmtId="0" fontId="16" fillId="7" borderId="3" xfId="0" applyFont="1" applyFill="1" applyBorder="1" applyAlignment="1">
      <alignment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vertical="center" wrapText="1"/>
    </xf>
    <xf numFmtId="1" fontId="32" fillId="7" borderId="3" xfId="0" applyNumberFormat="1" applyFont="1" applyFill="1" applyBorder="1"/>
    <xf numFmtId="1" fontId="16" fillId="7" borderId="4" xfId="0" applyNumberFormat="1" applyFont="1" applyFill="1" applyBorder="1"/>
    <xf numFmtId="0" fontId="2" fillId="0" borderId="1" xfId="0" applyFont="1" applyBorder="1" applyAlignment="1">
      <alignment horizontal="left"/>
    </xf>
    <xf numFmtId="1" fontId="2" fillId="0" borderId="6" xfId="0" applyNumberFormat="1" applyFont="1" applyBorder="1"/>
    <xf numFmtId="0" fontId="6" fillId="3" borderId="45" xfId="0" applyFont="1" applyFill="1" applyBorder="1" applyAlignment="1">
      <alignment vertical="center"/>
    </xf>
    <xf numFmtId="0" fontId="2" fillId="3" borderId="6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vertical="center" wrapText="1"/>
    </xf>
    <xf numFmtId="1" fontId="8" fillId="3" borderId="10" xfId="0" applyNumberFormat="1" applyFont="1" applyFill="1" applyBorder="1" applyAlignment="1">
      <alignment horizontal="right" vertical="center" wrapText="1"/>
    </xf>
    <xf numFmtId="1" fontId="6" fillId="3" borderId="40" xfId="0" applyNumberFormat="1" applyFont="1" applyFill="1" applyBorder="1" applyAlignment="1">
      <alignment horizontal="right" vertical="center" wrapText="1"/>
    </xf>
    <xf numFmtId="1" fontId="6" fillId="3" borderId="55" xfId="0" applyNumberFormat="1" applyFont="1" applyFill="1" applyBorder="1" applyAlignment="1">
      <alignment horizontal="right"/>
    </xf>
    <xf numFmtId="14" fontId="6" fillId="0" borderId="61" xfId="0" applyNumberFormat="1" applyFont="1" applyBorder="1"/>
    <xf numFmtId="0" fontId="2" fillId="0" borderId="62" xfId="0" applyFont="1" applyBorder="1" applyAlignment="1">
      <alignment horizontal="left"/>
    </xf>
    <xf numFmtId="0" fontId="2" fillId="0" borderId="62" xfId="0" applyFont="1" applyBorder="1" applyAlignment="1">
      <alignment wrapText="1"/>
    </xf>
    <xf numFmtId="1" fontId="8" fillId="0" borderId="17" xfId="0" applyNumberFormat="1" applyFont="1" applyBorder="1" applyAlignment="1">
      <alignment horizontal="right"/>
    </xf>
    <xf numFmtId="1" fontId="6" fillId="0" borderId="39" xfId="0" applyNumberFormat="1" applyFont="1" applyBorder="1" applyAlignment="1">
      <alignment horizontal="right"/>
    </xf>
    <xf numFmtId="1" fontId="2" fillId="0" borderId="38" xfId="0" applyNumberFormat="1" applyFont="1" applyBorder="1" applyAlignment="1">
      <alignment horizontal="right"/>
    </xf>
    <xf numFmtId="14" fontId="6" fillId="0" borderId="63" xfId="0" applyNumberFormat="1" applyFont="1" applyBorder="1"/>
    <xf numFmtId="0" fontId="2" fillId="0" borderId="64" xfId="0" applyFont="1" applyBorder="1" applyAlignment="1">
      <alignment horizontal="left"/>
    </xf>
    <xf numFmtId="0" fontId="11" fillId="0" borderId="62" xfId="0" applyFont="1" applyBorder="1" applyAlignment="1">
      <alignment wrapText="1"/>
    </xf>
    <xf numFmtId="1" fontId="11" fillId="0" borderId="17" xfId="0" applyNumberFormat="1" applyFont="1" applyBorder="1" applyAlignment="1">
      <alignment horizontal="right"/>
    </xf>
    <xf numFmtId="1" fontId="2" fillId="0" borderId="39" xfId="0" applyNumberFormat="1" applyFont="1" applyBorder="1" applyAlignment="1">
      <alignment horizontal="right"/>
    </xf>
    <xf numFmtId="0" fontId="2" fillId="0" borderId="63" xfId="0" applyFont="1" applyBorder="1"/>
    <xf numFmtId="3" fontId="2" fillId="0" borderId="64" xfId="0" applyNumberFormat="1" applyFont="1" applyBorder="1" applyAlignment="1">
      <alignment horizontal="left"/>
    </xf>
    <xf numFmtId="0" fontId="2" fillId="0" borderId="61" xfId="0" applyFont="1" applyBorder="1"/>
    <xf numFmtId="3" fontId="2" fillId="0" borderId="62" xfId="0" applyNumberFormat="1" applyFont="1" applyBorder="1" applyAlignment="1">
      <alignment horizontal="left"/>
    </xf>
    <xf numFmtId="0" fontId="6" fillId="10" borderId="65" xfId="0" applyFont="1" applyFill="1" applyBorder="1"/>
    <xf numFmtId="0" fontId="2" fillId="10" borderId="66" xfId="0" applyFont="1" applyFill="1" applyBorder="1" applyAlignment="1">
      <alignment horizontal="left"/>
    </xf>
    <xf numFmtId="0" fontId="6" fillId="10" borderId="66" xfId="0" applyFont="1" applyFill="1" applyBorder="1" applyAlignment="1">
      <alignment wrapText="1"/>
    </xf>
    <xf numFmtId="1" fontId="8" fillId="10" borderId="28" xfId="0" applyNumberFormat="1" applyFont="1" applyFill="1" applyBorder="1" applyAlignment="1">
      <alignment horizontal="right"/>
    </xf>
    <xf numFmtId="1" fontId="6" fillId="10" borderId="35" xfId="0" applyNumberFormat="1" applyFont="1" applyFill="1" applyBorder="1" applyAlignment="1">
      <alignment horizontal="right"/>
    </xf>
    <xf numFmtId="0" fontId="31" fillId="0" borderId="0" xfId="0" applyFont="1"/>
    <xf numFmtId="1" fontId="8" fillId="0" borderId="0" xfId="0" applyNumberFormat="1" applyFont="1" applyAlignment="1">
      <alignment horizontal="right"/>
    </xf>
    <xf numFmtId="1" fontId="6" fillId="0" borderId="8" xfId="0" applyNumberFormat="1" applyFont="1" applyBorder="1" applyAlignment="1">
      <alignment horizontal="right"/>
    </xf>
    <xf numFmtId="0" fontId="33" fillId="0" borderId="17" xfId="0" applyFont="1" applyBorder="1"/>
    <xf numFmtId="0" fontId="33" fillId="0" borderId="18" xfId="0" applyFont="1" applyBorder="1" applyAlignment="1">
      <alignment horizontal="left"/>
    </xf>
    <xf numFmtId="0" fontId="33" fillId="0" borderId="18" xfId="0" applyFont="1" applyBorder="1" applyAlignment="1">
      <alignment wrapText="1"/>
    </xf>
    <xf numFmtId="3" fontId="35" fillId="4" borderId="0" xfId="0" applyNumberFormat="1" applyFont="1" applyFill="1"/>
    <xf numFmtId="1" fontId="11" fillId="0" borderId="7" xfId="0" applyNumberFormat="1" applyFont="1" applyBorder="1" applyAlignment="1">
      <alignment horizontal="right"/>
    </xf>
    <xf numFmtId="1" fontId="2" fillId="0" borderId="67" xfId="0" applyNumberFormat="1" applyFont="1" applyBorder="1" applyAlignment="1">
      <alignment horizontal="right"/>
    </xf>
    <xf numFmtId="3" fontId="5" fillId="4" borderId="0" xfId="0" applyNumberFormat="1" applyFont="1" applyFill="1"/>
    <xf numFmtId="0" fontId="33" fillId="0" borderId="13" xfId="0" applyFont="1" applyBorder="1"/>
    <xf numFmtId="0" fontId="33" fillId="0" borderId="14" xfId="0" applyFont="1" applyBorder="1" applyAlignment="1">
      <alignment horizontal="left"/>
    </xf>
    <xf numFmtId="0" fontId="33" fillId="0" borderId="14" xfId="0" applyFont="1" applyBorder="1" applyAlignment="1">
      <alignment wrapText="1"/>
    </xf>
    <xf numFmtId="0" fontId="32" fillId="9" borderId="13" xfId="0" applyFont="1" applyFill="1" applyBorder="1"/>
    <xf numFmtId="0" fontId="32" fillId="9" borderId="14" xfId="0" applyFont="1" applyFill="1" applyBorder="1" applyAlignment="1">
      <alignment horizontal="left"/>
    </xf>
    <xf numFmtId="0" fontId="32" fillId="9" borderId="14" xfId="0" applyFont="1" applyFill="1" applyBorder="1" applyAlignment="1">
      <alignment wrapText="1"/>
    </xf>
    <xf numFmtId="1" fontId="8" fillId="9" borderId="13" xfId="0" applyNumberFormat="1" applyFont="1" applyFill="1" applyBorder="1" applyAlignment="1">
      <alignment horizontal="right"/>
    </xf>
    <xf numFmtId="1" fontId="8" fillId="9" borderId="15" xfId="0" applyNumberFormat="1" applyFont="1" applyFill="1" applyBorder="1" applyAlignment="1">
      <alignment horizontal="right"/>
    </xf>
    <xf numFmtId="0" fontId="11" fillId="7" borderId="3" xfId="0" applyFont="1" applyFill="1" applyBorder="1"/>
    <xf numFmtId="0" fontId="11" fillId="7" borderId="3" xfId="0" applyFont="1" applyFill="1" applyBorder="1" applyAlignment="1">
      <alignment horizontal="left"/>
    </xf>
    <xf numFmtId="0" fontId="11" fillId="7" borderId="3" xfId="0" applyFont="1" applyFill="1" applyBorder="1" applyAlignment="1">
      <alignment wrapText="1"/>
    </xf>
    <xf numFmtId="1" fontId="11" fillId="7" borderId="3" xfId="0" applyNumberFormat="1" applyFont="1" applyFill="1" applyBorder="1"/>
    <xf numFmtId="0" fontId="11" fillId="7" borderId="1" xfId="0" applyFont="1" applyFill="1" applyBorder="1"/>
    <xf numFmtId="0" fontId="11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wrapText="1"/>
    </xf>
    <xf numFmtId="1" fontId="11" fillId="7" borderId="1" xfId="0" applyNumberFormat="1" applyFont="1" applyFill="1" applyBorder="1"/>
    <xf numFmtId="0" fontId="34" fillId="11" borderId="5" xfId="0" applyFont="1" applyFill="1" applyBorder="1"/>
    <xf numFmtId="0" fontId="34" fillId="11" borderId="1" xfId="0" applyFont="1" applyFill="1" applyBorder="1" applyAlignment="1">
      <alignment horizontal="left"/>
    </xf>
    <xf numFmtId="0" fontId="34" fillId="11" borderId="1" xfId="0" applyFont="1" applyFill="1" applyBorder="1" applyAlignment="1">
      <alignment wrapText="1"/>
    </xf>
    <xf numFmtId="1" fontId="35" fillId="11" borderId="5" xfId="0" applyNumberFormat="1" applyFont="1" applyFill="1" applyBorder="1"/>
    <xf numFmtId="1" fontId="35" fillId="11" borderId="27" xfId="0" applyNumberFormat="1" applyFont="1" applyFill="1" applyBorder="1"/>
    <xf numFmtId="0" fontId="3" fillId="3" borderId="68" xfId="0" applyFont="1" applyFill="1" applyBorder="1"/>
    <xf numFmtId="0" fontId="4" fillId="3" borderId="33" xfId="0" applyFont="1" applyFill="1" applyBorder="1" applyAlignment="1">
      <alignment horizontal="left"/>
    </xf>
    <xf numFmtId="0" fontId="4" fillId="3" borderId="33" xfId="0" applyFont="1" applyFill="1" applyBorder="1" applyAlignment="1">
      <alignment wrapText="1"/>
    </xf>
    <xf numFmtId="1" fontId="5" fillId="3" borderId="5" xfId="0" applyNumberFormat="1" applyFont="1" applyFill="1" applyBorder="1"/>
    <xf numFmtId="1" fontId="4" fillId="3" borderId="5" xfId="0" applyNumberFormat="1" applyFont="1" applyFill="1" applyBorder="1"/>
    <xf numFmtId="1" fontId="5" fillId="3" borderId="27" xfId="0" applyNumberFormat="1" applyFont="1" applyFill="1" applyBorder="1"/>
    <xf numFmtId="165" fontId="30" fillId="0" borderId="0" xfId="1" applyNumberFormat="1" applyFont="1" applyFill="1"/>
    <xf numFmtId="4" fontId="2" fillId="0" borderId="0" xfId="0" applyNumberFormat="1" applyFont="1" applyAlignment="1">
      <alignment wrapText="1"/>
    </xf>
    <xf numFmtId="0" fontId="8" fillId="0" borderId="0" xfId="0" applyFont="1"/>
    <xf numFmtId="43" fontId="9" fillId="0" borderId="0" xfId="1" applyFont="1" applyFill="1" applyBorder="1"/>
    <xf numFmtId="4" fontId="9" fillId="0" borderId="0" xfId="0" applyNumberFormat="1" applyFont="1"/>
    <xf numFmtId="0" fontId="5" fillId="12" borderId="74" xfId="0" applyFont="1" applyFill="1" applyBorder="1" applyAlignment="1">
      <alignment horizontal="left" vertical="center"/>
    </xf>
    <xf numFmtId="0" fontId="11" fillId="12" borderId="60" xfId="0" applyFont="1" applyFill="1" applyBorder="1" applyAlignment="1">
      <alignment horizontal="left" vertical="center"/>
    </xf>
    <xf numFmtId="1" fontId="8" fillId="12" borderId="45" xfId="0" applyNumberFormat="1" applyFont="1" applyFill="1" applyBorder="1" applyAlignment="1">
      <alignment horizontal="center" vertical="center" wrapText="1"/>
    </xf>
    <xf numFmtId="1" fontId="8" fillId="12" borderId="75" xfId="0" applyNumberFormat="1" applyFont="1" applyFill="1" applyBorder="1" applyAlignment="1">
      <alignment horizontal="center" vertical="center"/>
    </xf>
    <xf numFmtId="0" fontId="8" fillId="5" borderId="76" xfId="0" applyFont="1" applyFill="1" applyBorder="1" applyAlignment="1">
      <alignment horizontal="left"/>
    </xf>
    <xf numFmtId="0" fontId="11" fillId="5" borderId="22" xfId="0" applyFont="1" applyFill="1" applyBorder="1"/>
    <xf numFmtId="1" fontId="13" fillId="5" borderId="46" xfId="0" applyNumberFormat="1" applyFont="1" applyFill="1" applyBorder="1"/>
    <xf numFmtId="1" fontId="13" fillId="5" borderId="20" xfId="0" applyNumberFormat="1" applyFont="1" applyFill="1" applyBorder="1" applyAlignment="1">
      <alignment horizontal="right"/>
    </xf>
    <xf numFmtId="1" fontId="13" fillId="5" borderId="77" xfId="0" applyNumberFormat="1" applyFont="1" applyFill="1" applyBorder="1" applyAlignment="1">
      <alignment horizontal="right"/>
    </xf>
    <xf numFmtId="49" fontId="11" fillId="0" borderId="76" xfId="0" applyNumberFormat="1" applyFont="1" applyBorder="1" applyAlignment="1">
      <alignment horizontal="left"/>
    </xf>
    <xf numFmtId="0" fontId="11" fillId="0" borderId="22" xfId="0" applyFont="1" applyBorder="1"/>
    <xf numFmtId="1" fontId="11" fillId="0" borderId="46" xfId="0" applyNumberFormat="1" applyFont="1" applyBorder="1"/>
    <xf numFmtId="1" fontId="11" fillId="0" borderId="20" xfId="0" applyNumberFormat="1" applyFont="1" applyBorder="1" applyAlignment="1">
      <alignment horizontal="right"/>
    </xf>
    <xf numFmtId="1" fontId="11" fillId="0" borderId="77" xfId="0" applyNumberFormat="1" applyFont="1" applyBorder="1" applyAlignment="1">
      <alignment horizontal="right"/>
    </xf>
    <xf numFmtId="0" fontId="11" fillId="0" borderId="76" xfId="0" applyFont="1" applyBorder="1" applyAlignment="1">
      <alignment horizontal="left"/>
    </xf>
    <xf numFmtId="1" fontId="11" fillId="0" borderId="78" xfId="0" applyNumberFormat="1" applyFont="1" applyBorder="1"/>
    <xf numFmtId="1" fontId="11" fillId="0" borderId="77" xfId="0" applyNumberFormat="1" applyFont="1" applyBorder="1"/>
    <xf numFmtId="0" fontId="8" fillId="5" borderId="22" xfId="0" applyFont="1" applyFill="1" applyBorder="1"/>
    <xf numFmtId="1" fontId="11" fillId="7" borderId="46" xfId="0" applyNumberFormat="1" applyFont="1" applyFill="1" applyBorder="1"/>
    <xf numFmtId="3" fontId="11" fillId="0" borderId="76" xfId="0" applyNumberFormat="1" applyFont="1" applyBorder="1" applyAlignment="1">
      <alignment horizontal="left"/>
    </xf>
    <xf numFmtId="1" fontId="13" fillId="5" borderId="46" xfId="0" applyNumberFormat="1" applyFont="1" applyFill="1" applyBorder="1" applyAlignment="1">
      <alignment horizontal="right"/>
    </xf>
    <xf numFmtId="0" fontId="11" fillId="7" borderId="76" xfId="0" applyFont="1" applyFill="1" applyBorder="1" applyAlignment="1">
      <alignment horizontal="left"/>
    </xf>
    <xf numFmtId="0" fontId="11" fillId="7" borderId="22" xfId="0" applyFont="1" applyFill="1" applyBorder="1"/>
    <xf numFmtId="1" fontId="11" fillId="7" borderId="46" xfId="0" applyNumberFormat="1" applyFont="1" applyFill="1" applyBorder="1" applyAlignment="1">
      <alignment horizontal="right"/>
    </xf>
    <xf numFmtId="1" fontId="11" fillId="7" borderId="20" xfId="0" applyNumberFormat="1" applyFont="1" applyFill="1" applyBorder="1" applyAlignment="1">
      <alignment horizontal="right"/>
    </xf>
    <xf numFmtId="1" fontId="11" fillId="7" borderId="77" xfId="0" applyNumberFormat="1" applyFont="1" applyFill="1" applyBorder="1" applyAlignment="1">
      <alignment horizontal="right"/>
    </xf>
    <xf numFmtId="0" fontId="36" fillId="0" borderId="76" xfId="0" applyFont="1" applyBorder="1" applyAlignment="1">
      <alignment horizontal="left"/>
    </xf>
    <xf numFmtId="0" fontId="36" fillId="0" borderId="22" xfId="0" applyFont="1" applyBorder="1"/>
    <xf numFmtId="1" fontId="36" fillId="0" borderId="46" xfId="0" applyNumberFormat="1" applyFont="1" applyBorder="1"/>
    <xf numFmtId="1" fontId="8" fillId="5" borderId="46" xfId="0" applyNumberFormat="1" applyFont="1" applyFill="1" applyBorder="1"/>
    <xf numFmtId="3" fontId="11" fillId="0" borderId="79" xfId="0" applyNumberFormat="1" applyFont="1" applyBorder="1" applyAlignment="1">
      <alignment horizontal="left"/>
    </xf>
    <xf numFmtId="0" fontId="11" fillId="0" borderId="15" xfId="0" applyFont="1" applyBorder="1"/>
    <xf numFmtId="1" fontId="11" fillId="0" borderId="80" xfId="0" applyNumberFormat="1" applyFont="1" applyBorder="1"/>
    <xf numFmtId="1" fontId="11" fillId="0" borderId="37" xfId="0" applyNumberFormat="1" applyFont="1" applyBorder="1" applyAlignment="1">
      <alignment horizontal="right"/>
    </xf>
    <xf numFmtId="1" fontId="11" fillId="0" borderId="81" xfId="0" applyNumberFormat="1" applyFont="1" applyBorder="1" applyAlignment="1">
      <alignment horizontal="right"/>
    </xf>
    <xf numFmtId="0" fontId="11" fillId="0" borderId="19" xfId="0" applyFont="1" applyBorder="1"/>
    <xf numFmtId="0" fontId="11" fillId="0" borderId="47" xfId="0" applyFont="1" applyBorder="1"/>
    <xf numFmtId="0" fontId="8" fillId="9" borderId="82" xfId="0" applyFont="1" applyFill="1" applyBorder="1" applyAlignment="1">
      <alignment horizontal="left"/>
    </xf>
    <xf numFmtId="0" fontId="8" fillId="9" borderId="29" xfId="0" applyFont="1" applyFill="1" applyBorder="1"/>
    <xf numFmtId="1" fontId="13" fillId="9" borderId="29" xfId="0" applyNumberFormat="1" applyFont="1" applyFill="1" applyBorder="1"/>
    <xf numFmtId="1" fontId="13" fillId="9" borderId="37" xfId="0" applyNumberFormat="1" applyFont="1" applyFill="1" applyBorder="1" applyAlignment="1">
      <alignment horizontal="right"/>
    </xf>
    <xf numFmtId="1" fontId="13" fillId="9" borderId="83" xfId="0" applyNumberFormat="1" applyFont="1" applyFill="1" applyBorder="1" applyAlignment="1">
      <alignment horizontal="right"/>
    </xf>
    <xf numFmtId="0" fontId="8" fillId="0" borderId="84" xfId="0" applyFont="1" applyBorder="1" applyAlignment="1">
      <alignment horizontal="left"/>
    </xf>
    <xf numFmtId="0" fontId="8" fillId="0" borderId="33" xfId="0" applyFont="1" applyBorder="1"/>
    <xf numFmtId="1" fontId="8" fillId="0" borderId="33" xfId="0" applyNumberFormat="1" applyFont="1" applyBorder="1"/>
    <xf numFmtId="166" fontId="11" fillId="0" borderId="33" xfId="0" applyNumberFormat="1" applyFont="1" applyBorder="1"/>
    <xf numFmtId="166" fontId="11" fillId="0" borderId="73" xfId="0" applyNumberFormat="1" applyFont="1" applyBorder="1"/>
    <xf numFmtId="0" fontId="8" fillId="12" borderId="72" xfId="0" applyFont="1" applyFill="1" applyBorder="1" applyAlignment="1">
      <alignment horizontal="left"/>
    </xf>
    <xf numFmtId="0" fontId="11" fillId="12" borderId="0" xfId="0" applyFont="1" applyFill="1" applyAlignment="1">
      <alignment horizontal="center" wrapText="1"/>
    </xf>
    <xf numFmtId="1" fontId="8" fillId="12" borderId="23" xfId="0" applyNumberFormat="1" applyFont="1" applyFill="1" applyBorder="1" applyAlignment="1">
      <alignment horizontal="right" vertical="center" wrapText="1"/>
    </xf>
    <xf numFmtId="166" fontId="8" fillId="12" borderId="24" xfId="0" applyNumberFormat="1" applyFont="1" applyFill="1" applyBorder="1" applyAlignment="1">
      <alignment horizontal="right" vertical="center"/>
    </xf>
    <xf numFmtId="166" fontId="8" fillId="12" borderId="85" xfId="0" applyNumberFormat="1" applyFont="1" applyFill="1" applyBorder="1" applyAlignment="1">
      <alignment horizontal="right" vertical="center"/>
    </xf>
    <xf numFmtId="0" fontId="8" fillId="5" borderId="86" xfId="0" applyFont="1" applyFill="1" applyBorder="1" applyAlignment="1">
      <alignment horizontal="left"/>
    </xf>
    <xf numFmtId="0" fontId="11" fillId="5" borderId="62" xfId="0" applyFont="1" applyFill="1" applyBorder="1"/>
    <xf numFmtId="1" fontId="13" fillId="5" borderId="17" xfId="0" applyNumberFormat="1" applyFont="1" applyFill="1" applyBorder="1" applyAlignment="1">
      <alignment horizontal="right" vertical="center"/>
    </xf>
    <xf numFmtId="1" fontId="13" fillId="5" borderId="20" xfId="0" applyNumberFormat="1" applyFont="1" applyFill="1" applyBorder="1" applyAlignment="1">
      <alignment horizontal="right" vertical="center"/>
    </xf>
    <xf numFmtId="1" fontId="13" fillId="5" borderId="77" xfId="0" applyNumberFormat="1" applyFont="1" applyFill="1" applyBorder="1" applyAlignment="1">
      <alignment horizontal="right" vertical="center"/>
    </xf>
    <xf numFmtId="3" fontId="11" fillId="0" borderId="87" xfId="0" applyNumberFormat="1" applyFont="1" applyBorder="1" applyAlignment="1">
      <alignment horizontal="left"/>
    </xf>
    <xf numFmtId="0" fontId="11" fillId="0" borderId="88" xfId="0" applyFont="1" applyBorder="1"/>
    <xf numFmtId="1" fontId="11" fillId="0" borderId="17" xfId="0" applyNumberFormat="1" applyFont="1" applyBorder="1" applyAlignment="1">
      <alignment horizontal="right" vertical="center"/>
    </xf>
    <xf numFmtId="1" fontId="11" fillId="0" borderId="20" xfId="0" applyNumberFormat="1" applyFont="1" applyBorder="1" applyAlignment="1">
      <alignment horizontal="right" vertical="center"/>
    </xf>
    <xf numFmtId="1" fontId="11" fillId="0" borderId="77" xfId="0" applyNumberFormat="1" applyFont="1" applyBorder="1" applyAlignment="1">
      <alignment horizontal="right" vertical="center"/>
    </xf>
    <xf numFmtId="3" fontId="8" fillId="5" borderId="72" xfId="0" applyNumberFormat="1" applyFont="1" applyFill="1" applyBorder="1" applyAlignment="1">
      <alignment horizontal="left"/>
    </xf>
    <xf numFmtId="0" fontId="11" fillId="5" borderId="0" xfId="0" applyFont="1" applyFill="1"/>
    <xf numFmtId="3" fontId="11" fillId="0" borderId="86" xfId="0" applyNumberFormat="1" applyFont="1" applyBorder="1" applyAlignment="1">
      <alignment horizontal="left"/>
    </xf>
    <xf numFmtId="0" fontId="11" fillId="0" borderId="20" xfId="0" applyFont="1" applyBorder="1"/>
    <xf numFmtId="1" fontId="11" fillId="0" borderId="18" xfId="0" applyNumberFormat="1" applyFont="1" applyBorder="1" applyAlignment="1">
      <alignment horizontal="right" vertical="center"/>
    </xf>
    <xf numFmtId="3" fontId="11" fillId="7" borderId="89" xfId="0" applyNumberFormat="1" applyFont="1" applyFill="1" applyBorder="1" applyAlignment="1">
      <alignment horizontal="left"/>
    </xf>
    <xf numFmtId="1" fontId="11" fillId="0" borderId="14" xfId="0" applyNumberFormat="1" applyFont="1" applyBorder="1" applyAlignment="1">
      <alignment horizontal="right" vertical="center"/>
    </xf>
    <xf numFmtId="1" fontId="11" fillId="0" borderId="37" xfId="0" applyNumberFormat="1" applyFont="1" applyBorder="1" applyAlignment="1">
      <alignment horizontal="right" vertical="center"/>
    </xf>
    <xf numFmtId="1" fontId="11" fillId="0" borderId="81" xfId="0" applyNumberFormat="1" applyFont="1" applyBorder="1" applyAlignment="1">
      <alignment horizontal="right" vertical="center"/>
    </xf>
    <xf numFmtId="0" fontId="11" fillId="0" borderId="20" xfId="0" applyFont="1" applyBorder="1" applyAlignment="1">
      <alignment horizontal="left" vertical="top"/>
    </xf>
    <xf numFmtId="0" fontId="8" fillId="9" borderId="90" xfId="0" applyFont="1" applyFill="1" applyBorder="1" applyAlignment="1">
      <alignment horizontal="left"/>
    </xf>
    <xf numFmtId="0" fontId="11" fillId="9" borderId="1" xfId="0" applyFont="1" applyFill="1" applyBorder="1"/>
    <xf numFmtId="1" fontId="13" fillId="9" borderId="28" xfId="0" applyNumberFormat="1" applyFont="1" applyFill="1" applyBorder="1" applyAlignment="1">
      <alignment horizontal="right" vertical="center"/>
    </xf>
    <xf numFmtId="1" fontId="13" fillId="9" borderId="37" xfId="0" applyNumberFormat="1" applyFont="1" applyFill="1" applyBorder="1" applyAlignment="1">
      <alignment horizontal="right" vertical="center"/>
    </xf>
    <xf numFmtId="1" fontId="13" fillId="9" borderId="83" xfId="0" applyNumberFormat="1" applyFont="1" applyFill="1" applyBorder="1" applyAlignment="1">
      <alignment horizontal="right" vertical="center"/>
    </xf>
    <xf numFmtId="0" fontId="8" fillId="0" borderId="72" xfId="0" applyFont="1" applyBorder="1" applyAlignment="1">
      <alignment horizontal="left"/>
    </xf>
    <xf numFmtId="1" fontId="8" fillId="0" borderId="0" xfId="0" applyNumberFormat="1" applyFont="1"/>
    <xf numFmtId="1" fontId="11" fillId="0" borderId="73" xfId="0" applyNumberFormat="1" applyFont="1" applyBorder="1"/>
    <xf numFmtId="0" fontId="8" fillId="12" borderId="91" xfId="0" applyFont="1" applyFill="1" applyBorder="1" applyAlignment="1">
      <alignment horizontal="left"/>
    </xf>
    <xf numFmtId="0" fontId="11" fillId="12" borderId="3" xfId="0" applyFont="1" applyFill="1" applyBorder="1" applyAlignment="1">
      <alignment horizontal="center" wrapText="1"/>
    </xf>
    <xf numFmtId="1" fontId="8" fillId="12" borderId="10" xfId="0" applyNumberFormat="1" applyFont="1" applyFill="1" applyBorder="1" applyAlignment="1">
      <alignment horizontal="right" vertical="center" wrapText="1"/>
    </xf>
    <xf numFmtId="1" fontId="8" fillId="12" borderId="24" xfId="0" applyNumberFormat="1" applyFont="1" applyFill="1" applyBorder="1" applyAlignment="1">
      <alignment horizontal="right"/>
    </xf>
    <xf numFmtId="1" fontId="8" fillId="12" borderId="85" xfId="0" applyNumberFormat="1" applyFont="1" applyFill="1" applyBorder="1" applyAlignment="1">
      <alignment horizontal="right"/>
    </xf>
    <xf numFmtId="1" fontId="13" fillId="5" borderId="20" xfId="0" applyNumberFormat="1" applyFont="1" applyFill="1" applyBorder="1"/>
    <xf numFmtId="1" fontId="13" fillId="5" borderId="77" xfId="0" applyNumberFormat="1" applyFont="1" applyFill="1" applyBorder="1"/>
    <xf numFmtId="0" fontId="11" fillId="0" borderId="92" xfId="0" applyFont="1" applyBorder="1"/>
    <xf numFmtId="49" fontId="11" fillId="0" borderId="86" xfId="0" applyNumberFormat="1" applyFont="1" applyBorder="1" applyAlignment="1">
      <alignment horizontal="left"/>
    </xf>
    <xf numFmtId="3" fontId="8" fillId="5" borderId="86" xfId="0" applyNumberFormat="1" applyFont="1" applyFill="1" applyBorder="1" applyAlignment="1">
      <alignment horizontal="left"/>
    </xf>
    <xf numFmtId="3" fontId="11" fillId="0" borderId="89" xfId="0" applyNumberFormat="1" applyFont="1" applyBorder="1" applyAlignment="1">
      <alignment horizontal="left"/>
    </xf>
    <xf numFmtId="0" fontId="11" fillId="0" borderId="93" xfId="0" applyFont="1" applyBorder="1"/>
    <xf numFmtId="1" fontId="11" fillId="0" borderId="37" xfId="0" applyNumberFormat="1" applyFont="1" applyBorder="1"/>
    <xf numFmtId="1" fontId="11" fillId="0" borderId="81" xfId="0" applyNumberFormat="1" applyFont="1" applyBorder="1"/>
    <xf numFmtId="0" fontId="8" fillId="9" borderId="84" xfId="0" applyFont="1" applyFill="1" applyBorder="1" applyAlignment="1">
      <alignment horizontal="left"/>
    </xf>
    <xf numFmtId="0" fontId="11" fillId="9" borderId="33" xfId="0" applyFont="1" applyFill="1" applyBorder="1"/>
    <xf numFmtId="1" fontId="13" fillId="9" borderId="68" xfId="0" applyNumberFormat="1" applyFont="1" applyFill="1" applyBorder="1"/>
    <xf numFmtId="1" fontId="18" fillId="9" borderId="94" xfId="0" applyNumberFormat="1" applyFont="1" applyFill="1" applyBorder="1"/>
    <xf numFmtId="1" fontId="18" fillId="9" borderId="95" xfId="0" applyNumberFormat="1" applyFont="1" applyFill="1" applyBorder="1"/>
    <xf numFmtId="0" fontId="11" fillId="0" borderId="33" xfId="0" applyFont="1" applyBorder="1"/>
    <xf numFmtId="1" fontId="11" fillId="0" borderId="95" xfId="0" applyNumberFormat="1" applyFont="1" applyBorder="1"/>
    <xf numFmtId="0" fontId="35" fillId="11" borderId="87" xfId="0" applyFont="1" applyFill="1" applyBorder="1" applyAlignment="1">
      <alignment horizontal="left"/>
    </xf>
    <xf numFmtId="0" fontId="36" fillId="11" borderId="36" xfId="0" applyFont="1" applyFill="1" applyBorder="1"/>
    <xf numFmtId="1" fontId="8" fillId="11" borderId="23" xfId="0" applyNumberFormat="1" applyFont="1" applyFill="1" applyBorder="1"/>
    <xf numFmtId="1" fontId="8" fillId="11" borderId="24" xfId="0" applyNumberFormat="1" applyFont="1" applyFill="1" applyBorder="1"/>
    <xf numFmtId="1" fontId="8" fillId="11" borderId="96" xfId="0" applyNumberFormat="1" applyFont="1" applyFill="1" applyBorder="1"/>
    <xf numFmtId="0" fontId="35" fillId="11" borderId="97" xfId="0" applyFont="1" applyFill="1" applyBorder="1" applyAlignment="1">
      <alignment horizontal="left"/>
    </xf>
    <xf numFmtId="0" fontId="36" fillId="11" borderId="18" xfId="0" applyFont="1" applyFill="1" applyBorder="1"/>
    <xf numFmtId="1" fontId="8" fillId="11" borderId="17" xfId="0" applyNumberFormat="1" applyFont="1" applyFill="1" applyBorder="1"/>
    <xf numFmtId="1" fontId="8" fillId="11" borderId="20" xfId="0" applyNumberFormat="1" applyFont="1" applyFill="1" applyBorder="1"/>
    <xf numFmtId="1" fontId="8" fillId="11" borderId="77" xfId="0" applyNumberFormat="1" applyFont="1" applyFill="1" applyBorder="1"/>
    <xf numFmtId="0" fontId="35" fillId="11" borderId="98" xfId="0" applyFont="1" applyFill="1" applyBorder="1" applyAlignment="1">
      <alignment horizontal="left"/>
    </xf>
    <xf numFmtId="0" fontId="36" fillId="11" borderId="14" xfId="0" applyFont="1" applyFill="1" applyBorder="1"/>
    <xf numFmtId="1" fontId="8" fillId="11" borderId="13" xfId="0" applyNumberFormat="1" applyFont="1" applyFill="1" applyBorder="1"/>
    <xf numFmtId="1" fontId="8" fillId="11" borderId="37" xfId="0" applyNumberFormat="1" applyFont="1" applyFill="1" applyBorder="1"/>
    <xf numFmtId="1" fontId="8" fillId="11" borderId="81" xfId="0" applyNumberFormat="1" applyFont="1" applyFill="1" applyBorder="1"/>
    <xf numFmtId="0" fontId="35" fillId="12" borderId="99" xfId="0" applyFont="1" applyFill="1" applyBorder="1" applyAlignment="1">
      <alignment horizontal="left"/>
    </xf>
    <xf numFmtId="0" fontId="11" fillId="12" borderId="100" xfId="0" applyFont="1" applyFill="1" applyBorder="1"/>
    <xf numFmtId="1" fontId="12" fillId="12" borderId="101" xfId="0" applyNumberFormat="1" applyFont="1" applyFill="1" applyBorder="1"/>
    <xf numFmtId="1" fontId="12" fillId="12" borderId="102" xfId="0" applyNumberFormat="1" applyFont="1" applyFill="1" applyBorder="1"/>
    <xf numFmtId="1" fontId="12" fillId="12" borderId="103" xfId="0" applyNumberFormat="1" applyFont="1" applyFill="1" applyBorder="1"/>
    <xf numFmtId="0" fontId="36" fillId="0" borderId="0" xfId="0" applyFont="1" applyAlignment="1">
      <alignment horizontal="left"/>
    </xf>
    <xf numFmtId="0" fontId="36" fillId="0" borderId="0" xfId="0" applyFont="1"/>
    <xf numFmtId="0" fontId="5" fillId="0" borderId="0" xfId="0" applyFont="1"/>
    <xf numFmtId="6" fontId="2" fillId="0" borderId="0" xfId="0" applyNumberFormat="1" applyFont="1"/>
    <xf numFmtId="8" fontId="2" fillId="0" borderId="0" xfId="0" applyNumberFormat="1" applyFont="1"/>
    <xf numFmtId="0" fontId="2" fillId="7" borderId="0" xfId="0" applyFont="1" applyFill="1"/>
    <xf numFmtId="0" fontId="24" fillId="0" borderId="0" xfId="0" applyFont="1"/>
    <xf numFmtId="0" fontId="12" fillId="0" borderId="0" xfId="0" applyFont="1"/>
    <xf numFmtId="0" fontId="37" fillId="0" borderId="0" xfId="0" applyFont="1"/>
    <xf numFmtId="0" fontId="5" fillId="2" borderId="69" xfId="0" applyFont="1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ulansk&#225;%20L&#253;dia\Documents\Rozpo&#269;et\Rozpo&#269;et%202023%20-%202025.xlsx" TargetMode="External"/><Relationship Id="rId1" Type="http://schemas.openxmlformats.org/officeDocument/2006/relationships/externalLinkPath" Target="/Users/Dulansk&#225;%20L&#253;dia/Documents/Rozpo&#269;et/Rozpo&#269;et%202023%20-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íjmy"/>
      <sheetName val="výdavky"/>
    </sheetNames>
    <sheetDataSet>
      <sheetData sheetId="0">
        <row r="73">
          <cell r="C73">
            <v>659910</v>
          </cell>
          <cell r="D73">
            <v>1111050</v>
          </cell>
          <cell r="E73">
            <v>3488190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112C1-DC50-45E2-B51E-E2F43510B3AB}">
  <dimension ref="A1:E76"/>
  <sheetViews>
    <sheetView topLeftCell="A40" workbookViewId="0">
      <selection activeCell="C48" sqref="C48"/>
    </sheetView>
  </sheetViews>
  <sheetFormatPr defaultRowHeight="15" x14ac:dyDescent="0.25"/>
  <cols>
    <col min="1" max="1" width="11.5703125" customWidth="1"/>
    <col min="2" max="2" width="56.85546875" customWidth="1"/>
    <col min="3" max="3" width="20.42578125" customWidth="1"/>
    <col min="4" max="4" width="16.85546875" customWidth="1"/>
    <col min="5" max="5" width="17.42578125" customWidth="1"/>
  </cols>
  <sheetData>
    <row r="1" spans="1:5" ht="15.75" thickTop="1" x14ac:dyDescent="0.25">
      <c r="A1" s="601" t="s">
        <v>224</v>
      </c>
      <c r="B1" s="602"/>
      <c r="C1" s="602"/>
      <c r="D1" s="602"/>
      <c r="E1" s="603"/>
    </row>
    <row r="2" spans="1:5" ht="36.75" customHeight="1" thickBot="1" x14ac:dyDescent="0.3">
      <c r="A2" s="604"/>
      <c r="B2" s="605"/>
      <c r="C2" s="605"/>
      <c r="D2" s="605"/>
      <c r="E2" s="606"/>
    </row>
    <row r="3" spans="1:5" ht="27" customHeight="1" thickTop="1" x14ac:dyDescent="0.25">
      <c r="A3" s="471" t="s">
        <v>214</v>
      </c>
      <c r="B3" s="472"/>
      <c r="C3" s="473">
        <v>2024</v>
      </c>
      <c r="D3" s="473">
        <v>2025</v>
      </c>
      <c r="E3" s="474">
        <v>2026</v>
      </c>
    </row>
    <row r="4" spans="1:5" x14ac:dyDescent="0.25">
      <c r="A4" s="475" t="s">
        <v>225</v>
      </c>
      <c r="B4" s="476"/>
      <c r="C4" s="477">
        <f>C5+C6+C7+C8</f>
        <v>425220</v>
      </c>
      <c r="D4" s="478">
        <f>D5+D6+D7+D8</f>
        <v>425230</v>
      </c>
      <c r="E4" s="479">
        <f>E5+E6+E7+E8</f>
        <v>451230</v>
      </c>
    </row>
    <row r="5" spans="1:5" x14ac:dyDescent="0.25">
      <c r="A5" s="480" t="s">
        <v>226</v>
      </c>
      <c r="B5" s="481" t="s">
        <v>227</v>
      </c>
      <c r="C5" s="482">
        <v>350000</v>
      </c>
      <c r="D5" s="483">
        <v>350000</v>
      </c>
      <c r="E5" s="484">
        <v>376000</v>
      </c>
    </row>
    <row r="6" spans="1:5" x14ac:dyDescent="0.25">
      <c r="A6" s="480" t="s">
        <v>228</v>
      </c>
      <c r="B6" s="481" t="s">
        <v>229</v>
      </c>
      <c r="C6" s="482">
        <v>50000</v>
      </c>
      <c r="D6" s="483">
        <v>50000</v>
      </c>
      <c r="E6" s="484">
        <v>50000</v>
      </c>
    </row>
    <row r="7" spans="1:5" x14ac:dyDescent="0.25">
      <c r="A7" s="480" t="s">
        <v>230</v>
      </c>
      <c r="B7" s="481" t="s">
        <v>231</v>
      </c>
      <c r="C7" s="482">
        <v>25000</v>
      </c>
      <c r="D7" s="483">
        <v>25000</v>
      </c>
      <c r="E7" s="484">
        <v>25000</v>
      </c>
    </row>
    <row r="8" spans="1:5" x14ac:dyDescent="0.25">
      <c r="A8" s="480" t="s">
        <v>232</v>
      </c>
      <c r="B8" s="481" t="s">
        <v>233</v>
      </c>
      <c r="C8" s="482">
        <v>220</v>
      </c>
      <c r="D8" s="483">
        <v>230</v>
      </c>
      <c r="E8" s="484">
        <v>230</v>
      </c>
    </row>
    <row r="9" spans="1:5" x14ac:dyDescent="0.25">
      <c r="A9" s="485"/>
      <c r="B9" s="481"/>
      <c r="C9" s="486" t="s">
        <v>234</v>
      </c>
      <c r="D9" s="145"/>
      <c r="E9" s="487"/>
    </row>
    <row r="10" spans="1:5" x14ac:dyDescent="0.25">
      <c r="A10" s="475" t="s">
        <v>235</v>
      </c>
      <c r="B10" s="488"/>
      <c r="C10" s="477">
        <f>SUM(C11:C14)</f>
        <v>33350</v>
      </c>
      <c r="D10" s="478">
        <f>SUM(D11:D14)</f>
        <v>46600</v>
      </c>
      <c r="E10" s="479">
        <f>SUM(E11:E14)</f>
        <v>47300</v>
      </c>
    </row>
    <row r="11" spans="1:5" x14ac:dyDescent="0.25">
      <c r="A11" s="480" t="s">
        <v>236</v>
      </c>
      <c r="B11" s="481" t="s">
        <v>237</v>
      </c>
      <c r="C11" s="482">
        <v>1000</v>
      </c>
      <c r="D11" s="483">
        <v>1100</v>
      </c>
      <c r="E11" s="484">
        <v>1200</v>
      </c>
    </row>
    <row r="12" spans="1:5" x14ac:dyDescent="0.25">
      <c r="A12" s="480" t="s">
        <v>238</v>
      </c>
      <c r="B12" s="481" t="s">
        <v>239</v>
      </c>
      <c r="C12" s="482">
        <v>200</v>
      </c>
      <c r="D12" s="483">
        <v>300</v>
      </c>
      <c r="E12" s="484">
        <v>900</v>
      </c>
    </row>
    <row r="13" spans="1:5" x14ac:dyDescent="0.25">
      <c r="A13" s="480" t="s">
        <v>240</v>
      </c>
      <c r="B13" s="481" t="s">
        <v>241</v>
      </c>
      <c r="C13" s="489">
        <v>32000</v>
      </c>
      <c r="D13" s="483">
        <v>45000</v>
      </c>
      <c r="E13" s="484">
        <v>45000</v>
      </c>
    </row>
    <row r="14" spans="1:5" x14ac:dyDescent="0.25">
      <c r="A14" s="490">
        <v>133006</v>
      </c>
      <c r="B14" s="481" t="s">
        <v>242</v>
      </c>
      <c r="C14" s="482">
        <v>150</v>
      </c>
      <c r="D14" s="483">
        <v>200</v>
      </c>
      <c r="E14" s="484">
        <v>200</v>
      </c>
    </row>
    <row r="15" spans="1:5" x14ac:dyDescent="0.25">
      <c r="A15" s="475" t="s">
        <v>243</v>
      </c>
      <c r="B15" s="488"/>
      <c r="C15" s="491">
        <f>C16+C17+C18</f>
        <v>14600</v>
      </c>
      <c r="D15" s="478">
        <f>D16+D17+D18</f>
        <v>15600</v>
      </c>
      <c r="E15" s="479">
        <f>E16+E17+E18</f>
        <v>16600</v>
      </c>
    </row>
    <row r="16" spans="1:5" x14ac:dyDescent="0.25">
      <c r="A16" s="492" t="s">
        <v>244</v>
      </c>
      <c r="B16" s="493" t="s">
        <v>245</v>
      </c>
      <c r="C16" s="494">
        <v>2000</v>
      </c>
      <c r="D16" s="495">
        <v>2000</v>
      </c>
      <c r="E16" s="496">
        <v>2000</v>
      </c>
    </row>
    <row r="17" spans="1:5" x14ac:dyDescent="0.25">
      <c r="A17" s="490" t="s">
        <v>246</v>
      </c>
      <c r="B17" s="481" t="s">
        <v>247</v>
      </c>
      <c r="C17" s="482">
        <v>600</v>
      </c>
      <c r="D17" s="483">
        <v>600</v>
      </c>
      <c r="E17" s="484">
        <v>600</v>
      </c>
    </row>
    <row r="18" spans="1:5" x14ac:dyDescent="0.25">
      <c r="A18" s="490" t="s">
        <v>248</v>
      </c>
      <c r="B18" s="481" t="s">
        <v>249</v>
      </c>
      <c r="C18" s="482">
        <v>12000</v>
      </c>
      <c r="D18" s="483">
        <v>13000</v>
      </c>
      <c r="E18" s="484">
        <v>14000</v>
      </c>
    </row>
    <row r="19" spans="1:5" x14ac:dyDescent="0.25">
      <c r="A19" s="497"/>
      <c r="B19" s="498"/>
      <c r="C19" s="499"/>
      <c r="D19" s="483"/>
      <c r="E19" s="484"/>
    </row>
    <row r="20" spans="1:5" x14ac:dyDescent="0.25">
      <c r="A20" s="475" t="s">
        <v>250</v>
      </c>
      <c r="B20" s="488"/>
      <c r="C20" s="477">
        <f>C21+C22+C23+C24+C25+C26</f>
        <v>11800</v>
      </c>
      <c r="D20" s="478">
        <f>D21+D22+D23+D24+D25+D26</f>
        <v>13950</v>
      </c>
      <c r="E20" s="479">
        <f>E21+E22+E23+E24+E25+E26</f>
        <v>14500</v>
      </c>
    </row>
    <row r="21" spans="1:5" x14ac:dyDescent="0.25">
      <c r="A21" s="480" t="s">
        <v>251</v>
      </c>
      <c r="B21" s="481" t="s">
        <v>252</v>
      </c>
      <c r="C21" s="482">
        <v>800</v>
      </c>
      <c r="D21" s="483">
        <v>2000</v>
      </c>
      <c r="E21" s="484">
        <v>2000</v>
      </c>
    </row>
    <row r="22" spans="1:5" x14ac:dyDescent="0.25">
      <c r="A22" s="480" t="s">
        <v>253</v>
      </c>
      <c r="B22" s="481" t="s">
        <v>254</v>
      </c>
      <c r="C22" s="482">
        <v>1000</v>
      </c>
      <c r="D22" s="483">
        <v>2000</v>
      </c>
      <c r="E22" s="484">
        <v>1700</v>
      </c>
    </row>
    <row r="23" spans="1:5" x14ac:dyDescent="0.25">
      <c r="A23" s="480" t="s">
        <v>255</v>
      </c>
      <c r="B23" s="481" t="s">
        <v>256</v>
      </c>
      <c r="C23" s="482">
        <v>3500</v>
      </c>
      <c r="D23" s="483">
        <v>4500</v>
      </c>
      <c r="E23" s="484">
        <v>4500</v>
      </c>
    </row>
    <row r="24" spans="1:5" x14ac:dyDescent="0.25">
      <c r="A24" s="480" t="s">
        <v>257</v>
      </c>
      <c r="B24" s="481" t="s">
        <v>258</v>
      </c>
      <c r="C24" s="482">
        <v>3000</v>
      </c>
      <c r="D24" s="483">
        <v>4000</v>
      </c>
      <c r="E24" s="484">
        <v>4500</v>
      </c>
    </row>
    <row r="25" spans="1:5" x14ac:dyDescent="0.25">
      <c r="A25" s="480" t="s">
        <v>259</v>
      </c>
      <c r="B25" s="481" t="s">
        <v>260</v>
      </c>
      <c r="C25" s="482">
        <v>3500</v>
      </c>
      <c r="D25" s="483">
        <v>1450</v>
      </c>
      <c r="E25" s="484">
        <v>1800</v>
      </c>
    </row>
    <row r="26" spans="1:5" x14ac:dyDescent="0.25">
      <c r="A26" s="480"/>
      <c r="B26" s="481"/>
      <c r="C26" s="482"/>
      <c r="D26" s="483"/>
      <c r="E26" s="484"/>
    </row>
    <row r="27" spans="1:5" x14ac:dyDescent="0.25">
      <c r="A27" s="490"/>
      <c r="B27" s="481"/>
      <c r="C27" s="482"/>
      <c r="D27" s="483"/>
      <c r="E27" s="484"/>
    </row>
    <row r="28" spans="1:5" x14ac:dyDescent="0.25">
      <c r="A28" s="475" t="s">
        <v>261</v>
      </c>
      <c r="B28" s="476"/>
      <c r="C28" s="477">
        <f>C29</f>
        <v>20</v>
      </c>
      <c r="D28" s="478">
        <f>D29</f>
        <v>30</v>
      </c>
      <c r="E28" s="479">
        <f>E29</f>
        <v>30</v>
      </c>
    </row>
    <row r="29" spans="1:5" x14ac:dyDescent="0.25">
      <c r="A29" s="485">
        <v>242</v>
      </c>
      <c r="B29" s="481" t="s">
        <v>262</v>
      </c>
      <c r="C29" s="482">
        <v>20</v>
      </c>
      <c r="D29" s="483">
        <v>30</v>
      </c>
      <c r="E29" s="484">
        <v>30</v>
      </c>
    </row>
    <row r="30" spans="1:5" x14ac:dyDescent="0.25">
      <c r="A30" s="485"/>
      <c r="B30" s="481"/>
      <c r="C30" s="482"/>
      <c r="D30" s="483"/>
      <c r="E30" s="484"/>
    </row>
    <row r="31" spans="1:5" x14ac:dyDescent="0.25">
      <c r="A31" s="475" t="s">
        <v>263</v>
      </c>
      <c r="B31" s="476"/>
      <c r="C31" s="500">
        <f>C32+C33+C34+C35+C36+C37+C38+C39+C40+C41+C42+C43+C44+C45</f>
        <v>144920</v>
      </c>
      <c r="D31" s="478">
        <f>D32+D33+D34+D35+D36+D37+D38+D39+D40+D41+D42+D43+D44+D45</f>
        <v>109640</v>
      </c>
      <c r="E31" s="479">
        <f>E32+E33+E34+E35+E36+E37+E38+E39+E40+E41+E42+E43+E44+E45</f>
        <v>108530</v>
      </c>
    </row>
    <row r="32" spans="1:5" x14ac:dyDescent="0.25">
      <c r="A32" s="490" t="s">
        <v>264</v>
      </c>
      <c r="B32" s="481" t="s">
        <v>265</v>
      </c>
      <c r="C32" s="482">
        <v>0</v>
      </c>
      <c r="D32" s="483">
        <v>0</v>
      </c>
      <c r="E32" s="484">
        <v>0</v>
      </c>
    </row>
    <row r="33" spans="1:5" x14ac:dyDescent="0.25">
      <c r="A33" s="490" t="s">
        <v>266</v>
      </c>
      <c r="B33" s="481" t="s">
        <v>267</v>
      </c>
      <c r="C33" s="482">
        <v>120000</v>
      </c>
      <c r="D33" s="483">
        <v>100000</v>
      </c>
      <c r="E33" s="484">
        <v>100000</v>
      </c>
    </row>
    <row r="34" spans="1:5" x14ac:dyDescent="0.25">
      <c r="A34" s="490" t="s">
        <v>268</v>
      </c>
      <c r="B34" s="481" t="s">
        <v>269</v>
      </c>
      <c r="C34" s="482">
        <v>2500</v>
      </c>
      <c r="D34" s="483">
        <v>2500</v>
      </c>
      <c r="E34" s="484">
        <v>2300</v>
      </c>
    </row>
    <row r="35" spans="1:5" x14ac:dyDescent="0.25">
      <c r="A35" s="490" t="s">
        <v>270</v>
      </c>
      <c r="B35" s="481" t="s">
        <v>271</v>
      </c>
      <c r="C35" s="482">
        <v>1100</v>
      </c>
      <c r="D35" s="483">
        <v>1000</v>
      </c>
      <c r="E35" s="484">
        <v>670</v>
      </c>
    </row>
    <row r="36" spans="1:5" x14ac:dyDescent="0.25">
      <c r="A36" s="490" t="s">
        <v>272</v>
      </c>
      <c r="B36" s="481" t="s">
        <v>273</v>
      </c>
      <c r="C36" s="482">
        <v>80</v>
      </c>
      <c r="D36" s="483">
        <v>80</v>
      </c>
      <c r="E36" s="484">
        <v>80</v>
      </c>
    </row>
    <row r="37" spans="1:5" x14ac:dyDescent="0.25">
      <c r="A37" s="490" t="s">
        <v>274</v>
      </c>
      <c r="B37" s="481" t="s">
        <v>275</v>
      </c>
      <c r="C37" s="482">
        <v>30</v>
      </c>
      <c r="D37" s="483">
        <v>40</v>
      </c>
      <c r="E37" s="484">
        <v>30</v>
      </c>
    </row>
    <row r="38" spans="1:5" x14ac:dyDescent="0.25">
      <c r="A38" s="490" t="s">
        <v>276</v>
      </c>
      <c r="B38" s="481" t="s">
        <v>277</v>
      </c>
      <c r="C38" s="482">
        <v>1000</v>
      </c>
      <c r="D38" s="483">
        <v>800</v>
      </c>
      <c r="E38" s="484">
        <v>800</v>
      </c>
    </row>
    <row r="39" spans="1:5" x14ac:dyDescent="0.25">
      <c r="A39" s="490" t="s">
        <v>278</v>
      </c>
      <c r="B39" s="481" t="s">
        <v>279</v>
      </c>
      <c r="C39" s="482">
        <v>240</v>
      </c>
      <c r="D39" s="483">
        <v>240</v>
      </c>
      <c r="E39" s="484">
        <v>240</v>
      </c>
    </row>
    <row r="40" spans="1:5" x14ac:dyDescent="0.25">
      <c r="A40" s="490" t="s">
        <v>280</v>
      </c>
      <c r="B40" s="481" t="s">
        <v>281</v>
      </c>
      <c r="C40" s="482">
        <v>220</v>
      </c>
      <c r="D40" s="483">
        <v>200</v>
      </c>
      <c r="E40" s="484">
        <v>130</v>
      </c>
    </row>
    <row r="41" spans="1:5" x14ac:dyDescent="0.25">
      <c r="A41" s="501" t="s">
        <v>282</v>
      </c>
      <c r="B41" s="502" t="s">
        <v>283</v>
      </c>
      <c r="C41" s="503">
        <v>6000</v>
      </c>
      <c r="D41" s="504">
        <v>3000</v>
      </c>
      <c r="E41" s="505">
        <v>2500</v>
      </c>
    </row>
    <row r="42" spans="1:5" x14ac:dyDescent="0.25">
      <c r="A42" s="501" t="s">
        <v>284</v>
      </c>
      <c r="B42" s="506" t="s">
        <v>285</v>
      </c>
      <c r="C42" s="503">
        <v>320</v>
      </c>
      <c r="D42" s="504">
        <v>350</v>
      </c>
      <c r="E42" s="505">
        <v>350</v>
      </c>
    </row>
    <row r="43" spans="1:5" x14ac:dyDescent="0.25">
      <c r="A43" s="501" t="s">
        <v>286</v>
      </c>
      <c r="B43" s="506" t="s">
        <v>287</v>
      </c>
      <c r="C43" s="503">
        <v>30</v>
      </c>
      <c r="D43" s="483">
        <v>30</v>
      </c>
      <c r="E43" s="505">
        <v>30</v>
      </c>
    </row>
    <row r="44" spans="1:5" x14ac:dyDescent="0.25">
      <c r="A44" s="501">
        <v>312012012</v>
      </c>
      <c r="B44" s="507" t="s">
        <v>288</v>
      </c>
      <c r="C44" s="503">
        <v>12000</v>
      </c>
      <c r="D44" s="504">
        <v>0</v>
      </c>
      <c r="E44" s="505">
        <v>0</v>
      </c>
    </row>
    <row r="45" spans="1:5" x14ac:dyDescent="0.25">
      <c r="A45" s="501">
        <v>312001002</v>
      </c>
      <c r="B45" s="507" t="s">
        <v>289</v>
      </c>
      <c r="C45" s="503">
        <v>1400</v>
      </c>
      <c r="D45" s="504">
        <v>1400</v>
      </c>
      <c r="E45" s="505">
        <v>1400</v>
      </c>
    </row>
    <row r="46" spans="1:5" ht="15.75" thickBot="1" x14ac:dyDescent="0.3">
      <c r="A46" s="508" t="s">
        <v>290</v>
      </c>
      <c r="B46" s="509"/>
      <c r="C46" s="510">
        <f>C4+C10+C15+C20+C28+C31</f>
        <v>629910</v>
      </c>
      <c r="D46" s="511">
        <f>D4+D10+D15+D20+D28+D31</f>
        <v>611050</v>
      </c>
      <c r="E46" s="512">
        <f>E4+E10+E15+E20+E28+E31</f>
        <v>638190</v>
      </c>
    </row>
    <row r="47" spans="1:5" ht="16.5" thickTop="1" thickBot="1" x14ac:dyDescent="0.3">
      <c r="A47" s="513"/>
      <c r="B47" s="514"/>
      <c r="C47" s="515"/>
      <c r="D47" s="516"/>
      <c r="E47" s="517"/>
    </row>
    <row r="48" spans="1:5" ht="18.75" customHeight="1" thickTop="1" x14ac:dyDescent="0.25">
      <c r="A48" s="518" t="s">
        <v>215</v>
      </c>
      <c r="B48" s="519"/>
      <c r="C48" s="520">
        <f>C49+C51</f>
        <v>30000</v>
      </c>
      <c r="D48" s="521">
        <f>D49+D51</f>
        <v>500000</v>
      </c>
      <c r="E48" s="522">
        <f>E49+E51</f>
        <v>2850000</v>
      </c>
    </row>
    <row r="49" spans="1:5" x14ac:dyDescent="0.25">
      <c r="A49" s="523" t="s">
        <v>291</v>
      </c>
      <c r="B49" s="524"/>
      <c r="C49" s="525">
        <f>C50</f>
        <v>30000</v>
      </c>
      <c r="D49" s="526">
        <f>D50</f>
        <v>0</v>
      </c>
      <c r="E49" s="527">
        <f>E50</f>
        <v>0</v>
      </c>
    </row>
    <row r="50" spans="1:5" x14ac:dyDescent="0.25">
      <c r="A50" s="528">
        <v>231</v>
      </c>
      <c r="B50" s="529" t="s">
        <v>292</v>
      </c>
      <c r="C50" s="530">
        <v>30000</v>
      </c>
      <c r="D50" s="531">
        <v>0</v>
      </c>
      <c r="E50" s="532">
        <v>0</v>
      </c>
    </row>
    <row r="51" spans="1:5" x14ac:dyDescent="0.25">
      <c r="A51" s="533" t="s">
        <v>293</v>
      </c>
      <c r="B51" s="534"/>
      <c r="C51" s="525">
        <f>C52+C53</f>
        <v>0</v>
      </c>
      <c r="D51" s="526">
        <f>D52+D53+D54+D55+D56</f>
        <v>500000</v>
      </c>
      <c r="E51" s="527">
        <f>E52+E53+E56</f>
        <v>2850000</v>
      </c>
    </row>
    <row r="52" spans="1:5" x14ac:dyDescent="0.25">
      <c r="A52" s="535">
        <v>321</v>
      </c>
      <c r="B52" s="536" t="s">
        <v>294</v>
      </c>
      <c r="C52" s="537">
        <v>0</v>
      </c>
      <c r="D52" s="531">
        <v>0</v>
      </c>
      <c r="E52" s="532">
        <v>0</v>
      </c>
    </row>
    <row r="53" spans="1:5" x14ac:dyDescent="0.25">
      <c r="A53" s="535">
        <v>322</v>
      </c>
      <c r="B53" s="536" t="s">
        <v>198</v>
      </c>
      <c r="C53" s="537">
        <v>0</v>
      </c>
      <c r="D53" s="531">
        <v>0</v>
      </c>
      <c r="E53" s="532">
        <v>0</v>
      </c>
    </row>
    <row r="54" spans="1:5" x14ac:dyDescent="0.25">
      <c r="A54" s="538">
        <v>325</v>
      </c>
      <c r="B54" s="536" t="s">
        <v>295</v>
      </c>
      <c r="C54" s="539">
        <v>0</v>
      </c>
      <c r="D54" s="540">
        <v>0</v>
      </c>
      <c r="E54" s="541">
        <v>0</v>
      </c>
    </row>
    <row r="55" spans="1:5" x14ac:dyDescent="0.25">
      <c r="A55" s="538">
        <v>322</v>
      </c>
      <c r="B55" s="542" t="s">
        <v>296</v>
      </c>
      <c r="C55" s="539"/>
      <c r="D55" s="540">
        <v>500000</v>
      </c>
      <c r="E55" s="541"/>
    </row>
    <row r="56" spans="1:5" x14ac:dyDescent="0.25">
      <c r="A56" s="538">
        <v>322</v>
      </c>
      <c r="B56" s="536" t="s">
        <v>297</v>
      </c>
      <c r="C56" s="539"/>
      <c r="D56" s="540"/>
      <c r="E56" s="541">
        <v>2850000</v>
      </c>
    </row>
    <row r="57" spans="1:5" ht="15.75" thickBot="1" x14ac:dyDescent="0.3">
      <c r="A57" s="543" t="s">
        <v>298</v>
      </c>
      <c r="B57" s="544"/>
      <c r="C57" s="545">
        <f>C50+C52+C53</f>
        <v>30000</v>
      </c>
      <c r="D57" s="546">
        <f>D48</f>
        <v>500000</v>
      </c>
      <c r="E57" s="547">
        <f>E48</f>
        <v>2850000</v>
      </c>
    </row>
    <row r="58" spans="1:5" ht="16.5" thickTop="1" thickBot="1" x14ac:dyDescent="0.3">
      <c r="A58" s="548"/>
      <c r="B58" s="468"/>
      <c r="C58" s="549"/>
      <c r="D58" s="96"/>
      <c r="E58" s="550"/>
    </row>
    <row r="59" spans="1:5" ht="15.75" thickTop="1" x14ac:dyDescent="0.25">
      <c r="A59" s="551" t="s">
        <v>216</v>
      </c>
      <c r="B59" s="552"/>
      <c r="C59" s="553">
        <f>C60+C64</f>
        <v>0</v>
      </c>
      <c r="D59" s="554">
        <f>D60+D64</f>
        <v>0</v>
      </c>
      <c r="E59" s="555">
        <f>E60+E64</f>
        <v>0</v>
      </c>
    </row>
    <row r="60" spans="1:5" x14ac:dyDescent="0.25">
      <c r="A60" s="523" t="s">
        <v>299</v>
      </c>
      <c r="B60" s="524"/>
      <c r="C60" s="373">
        <f>C61+C62+C63</f>
        <v>0</v>
      </c>
      <c r="D60" s="556">
        <f>D61+D62+D63</f>
        <v>0</v>
      </c>
      <c r="E60" s="557">
        <f>E61+E62+E63</f>
        <v>0</v>
      </c>
    </row>
    <row r="61" spans="1:5" x14ac:dyDescent="0.25">
      <c r="A61" s="535">
        <v>453</v>
      </c>
      <c r="B61" s="558" t="s">
        <v>300</v>
      </c>
      <c r="C61" s="38">
        <v>0</v>
      </c>
      <c r="D61" s="145">
        <v>0</v>
      </c>
      <c r="E61" s="487">
        <v>0</v>
      </c>
    </row>
    <row r="62" spans="1:5" x14ac:dyDescent="0.25">
      <c r="A62" s="559" t="s">
        <v>301</v>
      </c>
      <c r="B62" s="558" t="s">
        <v>302</v>
      </c>
      <c r="C62" s="38">
        <v>0</v>
      </c>
      <c r="D62" s="145">
        <v>0</v>
      </c>
      <c r="E62" s="487">
        <v>0</v>
      </c>
    </row>
    <row r="63" spans="1:5" x14ac:dyDescent="0.25">
      <c r="A63" s="559" t="s">
        <v>303</v>
      </c>
      <c r="B63" s="558" t="s">
        <v>304</v>
      </c>
      <c r="C63" s="38">
        <v>0</v>
      </c>
      <c r="D63" s="145">
        <v>0</v>
      </c>
      <c r="E63" s="487">
        <v>0</v>
      </c>
    </row>
    <row r="64" spans="1:5" x14ac:dyDescent="0.25">
      <c r="A64" s="560" t="s">
        <v>305</v>
      </c>
      <c r="B64" s="524"/>
      <c r="C64" s="373">
        <v>0</v>
      </c>
      <c r="D64" s="556">
        <f>D65+D66</f>
        <v>0</v>
      </c>
      <c r="E64" s="557">
        <f>E65+E66</f>
        <v>0</v>
      </c>
    </row>
    <row r="65" spans="1:5" x14ac:dyDescent="0.25">
      <c r="A65" s="535" t="s">
        <v>306</v>
      </c>
      <c r="B65" s="558" t="s">
        <v>307</v>
      </c>
      <c r="C65" s="38">
        <v>0</v>
      </c>
      <c r="D65" s="145">
        <v>0</v>
      </c>
      <c r="E65" s="487">
        <v>0</v>
      </c>
    </row>
    <row r="66" spans="1:5" ht="15.75" thickBot="1" x14ac:dyDescent="0.3">
      <c r="A66" s="561" t="s">
        <v>308</v>
      </c>
      <c r="B66" s="562" t="s">
        <v>309</v>
      </c>
      <c r="C66" s="136">
        <v>0</v>
      </c>
      <c r="D66" s="563">
        <v>0</v>
      </c>
      <c r="E66" s="564">
        <v>0</v>
      </c>
    </row>
    <row r="67" spans="1:5" ht="16.5" thickTop="1" thickBot="1" x14ac:dyDescent="0.3">
      <c r="A67" s="565" t="s">
        <v>216</v>
      </c>
      <c r="B67" s="566"/>
      <c r="C67" s="567">
        <f>C59</f>
        <v>0</v>
      </c>
      <c r="D67" s="568">
        <f>D59</f>
        <v>0</v>
      </c>
      <c r="E67" s="569">
        <f>E59</f>
        <v>0</v>
      </c>
    </row>
    <row r="68" spans="1:5" ht="16.5" thickTop="1" thickBot="1" x14ac:dyDescent="0.3">
      <c r="A68" s="513"/>
      <c r="B68" s="570"/>
      <c r="C68" s="515"/>
      <c r="D68" s="96"/>
      <c r="E68" s="571"/>
    </row>
    <row r="69" spans="1:5" ht="15.75" thickTop="1" x14ac:dyDescent="0.25">
      <c r="A69" s="572" t="s">
        <v>214</v>
      </c>
      <c r="B69" s="573"/>
      <c r="C69" s="574">
        <f>C46</f>
        <v>629910</v>
      </c>
      <c r="D69" s="575">
        <f>D46</f>
        <v>611050</v>
      </c>
      <c r="E69" s="576">
        <f>E46</f>
        <v>638190</v>
      </c>
    </row>
    <row r="70" spans="1:5" x14ac:dyDescent="0.25">
      <c r="A70" s="577" t="s">
        <v>215</v>
      </c>
      <c r="B70" s="578"/>
      <c r="C70" s="579">
        <f>C57</f>
        <v>30000</v>
      </c>
      <c r="D70" s="580">
        <f>D57</f>
        <v>500000</v>
      </c>
      <c r="E70" s="581">
        <f>E57</f>
        <v>2850000</v>
      </c>
    </row>
    <row r="71" spans="1:5" x14ac:dyDescent="0.25">
      <c r="A71" s="577" t="s">
        <v>216</v>
      </c>
      <c r="B71" s="578"/>
      <c r="C71" s="579">
        <f>C62</f>
        <v>0</v>
      </c>
      <c r="D71" s="580">
        <f>D59</f>
        <v>0</v>
      </c>
      <c r="E71" s="581">
        <f>E67</f>
        <v>0</v>
      </c>
    </row>
    <row r="72" spans="1:5" ht="15.75" thickBot="1" x14ac:dyDescent="0.3">
      <c r="A72" s="582" t="s">
        <v>217</v>
      </c>
      <c r="B72" s="583"/>
      <c r="C72" s="584">
        <v>0</v>
      </c>
      <c r="D72" s="585">
        <f>D67</f>
        <v>0</v>
      </c>
      <c r="E72" s="586">
        <f>E67</f>
        <v>0</v>
      </c>
    </row>
    <row r="73" spans="1:5" ht="16.5" thickTop="1" thickBot="1" x14ac:dyDescent="0.3">
      <c r="A73" s="587" t="s">
        <v>218</v>
      </c>
      <c r="B73" s="588"/>
      <c r="C73" s="589">
        <f>C69+C70+C71+C72</f>
        <v>659910</v>
      </c>
      <c r="D73" s="590">
        <f>D69+D70+D71+D72</f>
        <v>1111050</v>
      </c>
      <c r="E73" s="591">
        <f>E69+E70+E71+E72</f>
        <v>3488190</v>
      </c>
    </row>
    <row r="74" spans="1:5" ht="15.75" thickTop="1" x14ac:dyDescent="0.25">
      <c r="A74" s="592"/>
      <c r="B74" s="593"/>
      <c r="C74" s="593"/>
      <c r="D74" s="593" t="s">
        <v>2</v>
      </c>
      <c r="E74" s="593"/>
    </row>
    <row r="75" spans="1:5" x14ac:dyDescent="0.25">
      <c r="A75" s="592"/>
      <c r="B75" s="593"/>
      <c r="C75" s="593"/>
      <c r="D75" s="593"/>
      <c r="E75" s="593"/>
    </row>
    <row r="76" spans="1:5" ht="15.75" x14ac:dyDescent="0.25">
      <c r="A76" s="592"/>
      <c r="B76" s="594"/>
      <c r="C76" s="593"/>
      <c r="D76" s="593"/>
      <c r="E76" s="593"/>
    </row>
  </sheetData>
  <mergeCells count="1">
    <mergeCell ref="A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AA6D5-6EEB-4B50-A452-A053869F9E93}">
  <dimension ref="A1:Q405"/>
  <sheetViews>
    <sheetView tabSelected="1" topLeftCell="A363" workbookViewId="0">
      <selection activeCell="S296" sqref="S296"/>
    </sheetView>
  </sheetViews>
  <sheetFormatPr defaultRowHeight="17.100000000000001" customHeight="1" x14ac:dyDescent="0.25"/>
  <cols>
    <col min="1" max="1" width="14" customWidth="1"/>
    <col min="2" max="2" width="12.42578125" customWidth="1"/>
    <col min="3" max="3" width="40.7109375" customWidth="1"/>
    <col min="4" max="4" width="13.85546875" customWidth="1"/>
    <col min="5" max="5" width="13.5703125" customWidth="1"/>
    <col min="6" max="6" width="13.85546875" customWidth="1"/>
    <col min="9" max="9" width="12.5703125" customWidth="1"/>
    <col min="12" max="12" width="14.7109375" customWidth="1"/>
  </cols>
  <sheetData>
    <row r="1" spans="1:17" ht="17.100000000000001" customHeight="1" thickBot="1" x14ac:dyDescent="0.3">
      <c r="A1" s="1"/>
      <c r="B1" s="2"/>
      <c r="C1" s="3"/>
      <c r="D1" s="4"/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7.100000000000001" customHeight="1" thickTop="1" x14ac:dyDescent="0.25">
      <c r="A2" s="607" t="s">
        <v>0</v>
      </c>
      <c r="B2" s="608"/>
      <c r="C2" s="608"/>
      <c r="D2" s="608"/>
      <c r="E2" s="608"/>
      <c r="F2" s="609"/>
      <c r="G2" s="5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.75" customHeight="1" thickBot="1" x14ac:dyDescent="0.3">
      <c r="A3" s="610"/>
      <c r="B3" s="611"/>
      <c r="C3" s="611"/>
      <c r="D3" s="611"/>
      <c r="E3" s="611"/>
      <c r="F3" s="612"/>
      <c r="G3" s="5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7.100000000000001" customHeight="1" thickTop="1" x14ac:dyDescent="0.25">
      <c r="A4" s="6"/>
      <c r="B4" s="2"/>
      <c r="C4" s="7"/>
      <c r="D4" s="8"/>
      <c r="E4" s="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7.100000000000001" customHeight="1" x14ac:dyDescent="0.25">
      <c r="A5" s="1"/>
      <c r="B5" s="2"/>
      <c r="C5" s="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7.100000000000001" customHeight="1" thickBot="1" x14ac:dyDescent="0.3">
      <c r="A6" s="6"/>
      <c r="B6" s="2"/>
      <c r="C6" s="7"/>
      <c r="D6" s="9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7.100000000000001" customHeight="1" thickTop="1" x14ac:dyDescent="0.25">
      <c r="A7" s="10" t="s">
        <v>1</v>
      </c>
      <c r="B7" s="11"/>
      <c r="C7" s="12" t="s">
        <v>2</v>
      </c>
      <c r="D7" s="13">
        <v>2024</v>
      </c>
      <c r="E7" s="14">
        <v>2025</v>
      </c>
      <c r="F7" s="15">
        <v>2026</v>
      </c>
      <c r="G7" s="16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7.100000000000001" customHeight="1" thickBot="1" x14ac:dyDescent="0.3">
      <c r="A8" s="17"/>
      <c r="B8" s="18"/>
      <c r="C8" s="19"/>
      <c r="D8" s="20" t="s">
        <v>3</v>
      </c>
      <c r="E8" s="20" t="s">
        <v>3</v>
      </c>
      <c r="F8" s="21" t="s">
        <v>4</v>
      </c>
      <c r="G8" s="22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7.100000000000001" customHeight="1" thickTop="1" x14ac:dyDescent="0.25">
      <c r="A9" s="23" t="s">
        <v>5</v>
      </c>
      <c r="B9" s="24"/>
      <c r="C9" s="25"/>
      <c r="D9" s="26">
        <f>D10+D13+D23+D57+D58+D59+D60+D61</f>
        <v>239490</v>
      </c>
      <c r="E9" s="26">
        <f>E10+E13+E23+E57+E58+E59+E60+E61</f>
        <v>232680</v>
      </c>
      <c r="F9" s="27">
        <f>F10+F13+F23+F57+F58+F59+F60+F61</f>
        <v>233020</v>
      </c>
      <c r="G9" s="28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30" customHeight="1" x14ac:dyDescent="0.25">
      <c r="A10" s="29" t="s">
        <v>6</v>
      </c>
      <c r="B10" s="30">
        <v>610</v>
      </c>
      <c r="C10" s="31" t="s">
        <v>7</v>
      </c>
      <c r="D10" s="32">
        <f>D11+D12</f>
        <v>80000</v>
      </c>
      <c r="E10" s="32">
        <f>E11+E12</f>
        <v>89000</v>
      </c>
      <c r="F10" s="33">
        <f>F11+F12</f>
        <v>88000</v>
      </c>
      <c r="G10" s="34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7.100000000000001" customHeight="1" x14ac:dyDescent="0.25">
      <c r="A11" s="35"/>
      <c r="B11" s="36">
        <v>611</v>
      </c>
      <c r="C11" s="37" t="s">
        <v>8</v>
      </c>
      <c r="D11" s="38">
        <v>69000</v>
      </c>
      <c r="E11" s="38">
        <v>78000</v>
      </c>
      <c r="F11" s="39">
        <v>78000</v>
      </c>
      <c r="G11" s="40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7.100000000000001" customHeight="1" x14ac:dyDescent="0.25">
      <c r="A12" s="41"/>
      <c r="B12" s="36">
        <v>612</v>
      </c>
      <c r="C12" s="37" t="s">
        <v>9</v>
      </c>
      <c r="D12" s="38">
        <v>11000</v>
      </c>
      <c r="E12" s="38">
        <v>11000</v>
      </c>
      <c r="F12" s="39">
        <v>10000</v>
      </c>
      <c r="G12" s="40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7.100000000000001" customHeight="1" x14ac:dyDescent="0.25">
      <c r="A13" s="42" t="s">
        <v>6</v>
      </c>
      <c r="B13" s="30">
        <v>620</v>
      </c>
      <c r="C13" s="43" t="s">
        <v>10</v>
      </c>
      <c r="D13" s="32">
        <f>D14+D15+D16+D17+D18+D19+D20+D21+D22</f>
        <v>30020</v>
      </c>
      <c r="E13" s="32">
        <f>E14+E15+E16+E17+E18+E19+E20+E21+E22</f>
        <v>31460</v>
      </c>
      <c r="F13" s="33">
        <f>F14+F15+F16+F17+F18+F19+F20+F21+F22</f>
        <v>31500</v>
      </c>
      <c r="G13" s="44"/>
      <c r="H13" s="600"/>
      <c r="I13" s="600"/>
      <c r="J13" s="600"/>
      <c r="K13" s="600"/>
      <c r="L13" s="600"/>
      <c r="M13" s="600"/>
      <c r="N13" s="600"/>
      <c r="O13" s="600"/>
      <c r="P13" s="600"/>
      <c r="Q13" s="600"/>
    </row>
    <row r="14" spans="1:17" ht="17.100000000000001" customHeight="1" x14ac:dyDescent="0.25">
      <c r="A14" s="41"/>
      <c r="B14" s="45">
        <v>621</v>
      </c>
      <c r="C14" s="46" t="s">
        <v>11</v>
      </c>
      <c r="D14" s="47">
        <v>7800</v>
      </c>
      <c r="E14" s="47">
        <v>8000</v>
      </c>
      <c r="F14" s="48">
        <v>8000</v>
      </c>
      <c r="G14" s="40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7.100000000000001" customHeight="1" x14ac:dyDescent="0.25">
      <c r="A15" s="41"/>
      <c r="B15" s="45" t="s">
        <v>12</v>
      </c>
      <c r="C15" s="46" t="s">
        <v>13</v>
      </c>
      <c r="D15" s="47">
        <v>200</v>
      </c>
      <c r="E15" s="47">
        <v>900</v>
      </c>
      <c r="F15" s="48">
        <v>900</v>
      </c>
      <c r="G15" s="40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7.100000000000001" customHeight="1" x14ac:dyDescent="0.25">
      <c r="A16" s="41"/>
      <c r="B16" s="45" t="s">
        <v>14</v>
      </c>
      <c r="C16" s="46" t="s">
        <v>15</v>
      </c>
      <c r="D16" s="47">
        <v>1120</v>
      </c>
      <c r="E16" s="47">
        <v>950</v>
      </c>
      <c r="F16" s="48">
        <v>1100</v>
      </c>
      <c r="G16" s="40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7.100000000000001" customHeight="1" x14ac:dyDescent="0.25">
      <c r="A17" s="41"/>
      <c r="B17" s="45" t="s">
        <v>16</v>
      </c>
      <c r="C17" s="46" t="s">
        <v>17</v>
      </c>
      <c r="D17" s="47">
        <v>11500</v>
      </c>
      <c r="E17" s="47">
        <v>12000</v>
      </c>
      <c r="F17" s="48">
        <v>12000</v>
      </c>
      <c r="G17" s="40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7.100000000000001" customHeight="1" x14ac:dyDescent="0.25">
      <c r="A18" s="41"/>
      <c r="B18" s="45" t="s">
        <v>18</v>
      </c>
      <c r="C18" s="46" t="s">
        <v>19</v>
      </c>
      <c r="D18" s="47">
        <v>700</v>
      </c>
      <c r="E18" s="47">
        <v>800</v>
      </c>
      <c r="F18" s="48">
        <v>1000</v>
      </c>
      <c r="G18" s="40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7.100000000000001" customHeight="1" x14ac:dyDescent="0.25">
      <c r="A19" s="41"/>
      <c r="B19" s="45" t="s">
        <v>20</v>
      </c>
      <c r="C19" s="46" t="s">
        <v>21</v>
      </c>
      <c r="D19" s="47">
        <v>2500</v>
      </c>
      <c r="E19" s="47">
        <v>2500</v>
      </c>
      <c r="F19" s="48">
        <v>2500</v>
      </c>
      <c r="G19" s="40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7.100000000000001" customHeight="1" x14ac:dyDescent="0.25">
      <c r="A20" s="41"/>
      <c r="B20" s="45" t="s">
        <v>22</v>
      </c>
      <c r="C20" s="46" t="s">
        <v>23</v>
      </c>
      <c r="D20" s="47">
        <v>770</v>
      </c>
      <c r="E20" s="47">
        <v>650</v>
      </c>
      <c r="F20" s="48">
        <v>700</v>
      </c>
      <c r="G20" s="40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7.100000000000001" customHeight="1" x14ac:dyDescent="0.25">
      <c r="A21" s="41"/>
      <c r="B21" s="45" t="s">
        <v>24</v>
      </c>
      <c r="C21" s="46" t="s">
        <v>25</v>
      </c>
      <c r="D21" s="47">
        <v>3730</v>
      </c>
      <c r="E21" s="47">
        <v>3800</v>
      </c>
      <c r="F21" s="48">
        <v>3800</v>
      </c>
      <c r="G21" s="40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7.100000000000001" customHeight="1" x14ac:dyDescent="0.25">
      <c r="A22" s="41"/>
      <c r="B22" s="45">
        <v>627</v>
      </c>
      <c r="C22" s="46" t="s">
        <v>26</v>
      </c>
      <c r="D22" s="47">
        <v>1700</v>
      </c>
      <c r="E22" s="47">
        <v>1860</v>
      </c>
      <c r="F22" s="48">
        <v>1500</v>
      </c>
      <c r="G22" s="40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7.100000000000001" customHeight="1" x14ac:dyDescent="0.25">
      <c r="A23" s="49" t="s">
        <v>6</v>
      </c>
      <c r="B23" s="30">
        <v>630</v>
      </c>
      <c r="C23" s="50" t="s">
        <v>27</v>
      </c>
      <c r="D23" s="32">
        <f>D24+D26+D35+D42+D46</f>
        <v>110900</v>
      </c>
      <c r="E23" s="32">
        <f>E24+E26+E35+E42+E46</f>
        <v>93770</v>
      </c>
      <c r="F23" s="33">
        <f>F24+F26+F35+F42+F46</f>
        <v>97470</v>
      </c>
      <c r="G23" s="51"/>
      <c r="H23" s="236"/>
      <c r="I23" s="236"/>
      <c r="J23" s="236"/>
      <c r="K23" s="236"/>
      <c r="L23" s="236"/>
      <c r="M23" s="236"/>
      <c r="N23" s="236"/>
      <c r="O23" s="236"/>
      <c r="P23" s="236"/>
      <c r="Q23" s="236"/>
    </row>
    <row r="24" spans="1:17" ht="17.100000000000001" customHeight="1" x14ac:dyDescent="0.25">
      <c r="A24" s="52" t="s">
        <v>28</v>
      </c>
      <c r="B24" s="53">
        <v>631</v>
      </c>
      <c r="C24" s="54" t="s">
        <v>29</v>
      </c>
      <c r="D24" s="55">
        <f>D25</f>
        <v>1800</v>
      </c>
      <c r="E24" s="55">
        <f>E25</f>
        <v>970</v>
      </c>
      <c r="F24" s="56">
        <f>F25</f>
        <v>850</v>
      </c>
      <c r="G24" s="51"/>
      <c r="H24" s="236"/>
      <c r="I24" s="236"/>
      <c r="J24" s="236"/>
      <c r="K24" s="236"/>
      <c r="L24" s="236"/>
      <c r="M24" s="236"/>
      <c r="N24" s="236"/>
      <c r="O24" s="236"/>
      <c r="P24" s="236"/>
      <c r="Q24" s="236"/>
    </row>
    <row r="25" spans="1:17" ht="17.100000000000001" customHeight="1" x14ac:dyDescent="0.25">
      <c r="A25" s="41"/>
      <c r="B25" s="57" t="s">
        <v>30</v>
      </c>
      <c r="C25" s="58" t="s">
        <v>31</v>
      </c>
      <c r="D25" s="38">
        <v>1800</v>
      </c>
      <c r="E25" s="38">
        <v>970</v>
      </c>
      <c r="F25" s="39">
        <v>850</v>
      </c>
      <c r="G25" s="40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7.100000000000001" customHeight="1" x14ac:dyDescent="0.25">
      <c r="A26" s="59"/>
      <c r="B26" s="53">
        <v>632</v>
      </c>
      <c r="C26" s="60" t="s">
        <v>32</v>
      </c>
      <c r="D26" s="55">
        <f>SUM(D27:D34)</f>
        <v>29600</v>
      </c>
      <c r="E26" s="55">
        <f>SUM(E27:E34)</f>
        <v>18270</v>
      </c>
      <c r="F26" s="56">
        <f>SUM(F27:F34)</f>
        <v>18450</v>
      </c>
      <c r="G26" s="51"/>
      <c r="H26" s="236"/>
      <c r="I26" s="236"/>
      <c r="J26" s="236"/>
      <c r="K26" s="236"/>
      <c r="L26" s="236"/>
      <c r="M26" s="236"/>
      <c r="N26" s="236"/>
      <c r="O26" s="236"/>
      <c r="P26" s="236"/>
      <c r="Q26" s="236"/>
    </row>
    <row r="27" spans="1:17" ht="17.100000000000001" customHeight="1" x14ac:dyDescent="0.25">
      <c r="A27" s="41"/>
      <c r="B27" s="57" t="s">
        <v>33</v>
      </c>
      <c r="C27" s="58" t="s">
        <v>34</v>
      </c>
      <c r="D27" s="38">
        <v>12000</v>
      </c>
      <c r="E27" s="38">
        <v>8000</v>
      </c>
      <c r="F27" s="39">
        <v>8000</v>
      </c>
      <c r="G27" s="40"/>
      <c r="H27" s="1"/>
      <c r="I27" s="1"/>
      <c r="J27" s="1"/>
      <c r="K27" s="1"/>
      <c r="L27" s="1"/>
      <c r="M27" s="1"/>
      <c r="N27" s="1"/>
      <c r="O27" s="595"/>
      <c r="P27" s="1"/>
      <c r="Q27" s="1"/>
    </row>
    <row r="28" spans="1:17" ht="17.100000000000001" customHeight="1" x14ac:dyDescent="0.25">
      <c r="A28" s="41"/>
      <c r="B28" s="57" t="s">
        <v>35</v>
      </c>
      <c r="C28" s="58" t="s">
        <v>36</v>
      </c>
      <c r="D28" s="38">
        <v>13000</v>
      </c>
      <c r="E28" s="38">
        <v>7000</v>
      </c>
      <c r="F28" s="39">
        <v>7000</v>
      </c>
      <c r="G28" s="40"/>
      <c r="H28" s="1"/>
      <c r="I28" s="595"/>
      <c r="J28" s="595"/>
      <c r="K28" s="1"/>
      <c r="L28" s="596"/>
      <c r="M28" s="596"/>
      <c r="N28" s="1"/>
      <c r="O28" s="596"/>
      <c r="P28" s="1"/>
      <c r="Q28" s="1"/>
    </row>
    <row r="29" spans="1:17" ht="17.100000000000001" customHeight="1" x14ac:dyDescent="0.25">
      <c r="A29" s="41"/>
      <c r="B29" s="57" t="s">
        <v>37</v>
      </c>
      <c r="C29" s="58" t="s">
        <v>38</v>
      </c>
      <c r="D29" s="38">
        <v>300</v>
      </c>
      <c r="E29" s="38">
        <v>320</v>
      </c>
      <c r="F29" s="39">
        <v>400</v>
      </c>
      <c r="G29" s="40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7.100000000000001" customHeight="1" x14ac:dyDescent="0.25">
      <c r="A30" s="41"/>
      <c r="B30" s="57" t="s">
        <v>39</v>
      </c>
      <c r="C30" s="58" t="s">
        <v>40</v>
      </c>
      <c r="D30" s="38">
        <v>300</v>
      </c>
      <c r="E30" s="38">
        <v>150</v>
      </c>
      <c r="F30" s="39">
        <v>200</v>
      </c>
      <c r="G30" s="40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7.100000000000001" customHeight="1" x14ac:dyDescent="0.25">
      <c r="A31" s="41"/>
      <c r="B31" s="57" t="s">
        <v>41</v>
      </c>
      <c r="C31" s="58" t="s">
        <v>42</v>
      </c>
      <c r="D31" s="38">
        <v>1500</v>
      </c>
      <c r="E31" s="38">
        <v>950</v>
      </c>
      <c r="F31" s="39">
        <v>950</v>
      </c>
      <c r="G31" s="40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7.100000000000001" customHeight="1" x14ac:dyDescent="0.25">
      <c r="A32" s="41"/>
      <c r="B32" s="57" t="s">
        <v>43</v>
      </c>
      <c r="C32" s="58" t="s">
        <v>44</v>
      </c>
      <c r="D32" s="38">
        <v>1000</v>
      </c>
      <c r="E32" s="38">
        <v>550</v>
      </c>
      <c r="F32" s="39">
        <v>600</v>
      </c>
      <c r="G32" s="40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7.100000000000001" customHeight="1" x14ac:dyDescent="0.25">
      <c r="A33" s="41"/>
      <c r="B33" s="57" t="s">
        <v>45</v>
      </c>
      <c r="C33" s="61" t="s">
        <v>46</v>
      </c>
      <c r="D33" s="38">
        <v>500</v>
      </c>
      <c r="E33" s="38">
        <v>400</v>
      </c>
      <c r="F33" s="39">
        <v>400</v>
      </c>
      <c r="G33" s="40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7.100000000000001" customHeight="1" x14ac:dyDescent="0.25">
      <c r="A34" s="41"/>
      <c r="B34" s="62" t="s">
        <v>47</v>
      </c>
      <c r="C34" s="61" t="s">
        <v>48</v>
      </c>
      <c r="D34" s="38">
        <v>1000</v>
      </c>
      <c r="E34" s="38">
        <v>900</v>
      </c>
      <c r="F34" s="39">
        <v>900</v>
      </c>
      <c r="G34" s="40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7.100000000000001" customHeight="1" x14ac:dyDescent="0.25">
      <c r="A35" s="59"/>
      <c r="B35" s="53">
        <v>633</v>
      </c>
      <c r="C35" s="54" t="s">
        <v>49</v>
      </c>
      <c r="D35" s="55">
        <f>D36+D37+D38+D39+D40+D41</f>
        <v>15200</v>
      </c>
      <c r="E35" s="55">
        <f>E36+E37+E38+E39+E40+E41</f>
        <v>13000</v>
      </c>
      <c r="F35" s="56">
        <f>F36+F37+F38+F39+F40+F41</f>
        <v>14320</v>
      </c>
      <c r="G35" s="51"/>
      <c r="H35" s="236"/>
      <c r="I35" s="236"/>
      <c r="J35" s="236"/>
      <c r="K35" s="236"/>
      <c r="L35" s="236"/>
      <c r="M35" s="236"/>
      <c r="N35" s="236"/>
      <c r="O35" s="236"/>
      <c r="P35" s="236"/>
      <c r="Q35" s="236"/>
    </row>
    <row r="36" spans="1:17" ht="17.100000000000001" customHeight="1" x14ac:dyDescent="0.25">
      <c r="A36" s="41"/>
      <c r="B36" s="57" t="s">
        <v>50</v>
      </c>
      <c r="C36" s="58" t="s">
        <v>51</v>
      </c>
      <c r="D36" s="38">
        <v>1000</v>
      </c>
      <c r="E36" s="38">
        <v>1000</v>
      </c>
      <c r="F36" s="39">
        <v>1000</v>
      </c>
      <c r="G36" s="40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7.100000000000001" customHeight="1" x14ac:dyDescent="0.25">
      <c r="A37" s="41"/>
      <c r="B37" s="57" t="s">
        <v>52</v>
      </c>
      <c r="C37" s="58" t="s">
        <v>53</v>
      </c>
      <c r="D37" s="38">
        <v>10000</v>
      </c>
      <c r="E37" s="38">
        <v>8000</v>
      </c>
      <c r="F37" s="39">
        <v>9000</v>
      </c>
      <c r="G37" s="40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7.100000000000001" customHeight="1" x14ac:dyDescent="0.25">
      <c r="A38" s="41"/>
      <c r="B38" s="57" t="s">
        <v>54</v>
      </c>
      <c r="C38" s="58" t="s">
        <v>55</v>
      </c>
      <c r="D38" s="38">
        <v>700</v>
      </c>
      <c r="E38" s="38">
        <v>600</v>
      </c>
      <c r="F38" s="39">
        <v>900</v>
      </c>
      <c r="G38" s="40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7.100000000000001" customHeight="1" x14ac:dyDescent="0.25">
      <c r="A39" s="41"/>
      <c r="B39" s="57" t="s">
        <v>56</v>
      </c>
      <c r="C39" s="58" t="s">
        <v>57</v>
      </c>
      <c r="D39" s="38">
        <v>500</v>
      </c>
      <c r="E39" s="38">
        <v>400</v>
      </c>
      <c r="F39" s="39">
        <v>420</v>
      </c>
      <c r="G39" s="40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7.100000000000001" customHeight="1" x14ac:dyDescent="0.25">
      <c r="A40" s="41"/>
      <c r="B40" s="57" t="s">
        <v>58</v>
      </c>
      <c r="C40" s="58" t="s">
        <v>59</v>
      </c>
      <c r="D40" s="38">
        <v>0</v>
      </c>
      <c r="E40" s="38">
        <v>0</v>
      </c>
      <c r="F40" s="39">
        <v>0</v>
      </c>
      <c r="G40" s="40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7.100000000000001" customHeight="1" x14ac:dyDescent="0.25">
      <c r="A41" s="41"/>
      <c r="B41" s="57" t="s">
        <v>60</v>
      </c>
      <c r="C41" s="58" t="s">
        <v>61</v>
      </c>
      <c r="D41" s="38">
        <v>3000</v>
      </c>
      <c r="E41" s="38">
        <v>3000</v>
      </c>
      <c r="F41" s="39">
        <v>3000</v>
      </c>
      <c r="G41" s="40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7.100000000000001" customHeight="1" x14ac:dyDescent="0.25">
      <c r="A42" s="59"/>
      <c r="B42" s="53">
        <v>635</v>
      </c>
      <c r="C42" s="54" t="s">
        <v>62</v>
      </c>
      <c r="D42" s="55">
        <f>D43+D44+D45</f>
        <v>3300</v>
      </c>
      <c r="E42" s="55">
        <f>E44+E43+E45</f>
        <v>4400</v>
      </c>
      <c r="F42" s="56">
        <f>F43+F44+F45</f>
        <v>5450</v>
      </c>
      <c r="G42" s="51"/>
      <c r="H42" s="236"/>
      <c r="I42" s="236"/>
      <c r="J42" s="236"/>
      <c r="K42" s="236"/>
      <c r="L42" s="236"/>
      <c r="M42" s="236"/>
      <c r="N42" s="236"/>
      <c r="O42" s="236"/>
      <c r="P42" s="236"/>
      <c r="Q42" s="236"/>
    </row>
    <row r="43" spans="1:17" ht="17.100000000000001" customHeight="1" x14ac:dyDescent="0.25">
      <c r="A43" s="41"/>
      <c r="B43" s="57" t="s">
        <v>63</v>
      </c>
      <c r="C43" s="58" t="s">
        <v>64</v>
      </c>
      <c r="D43" s="38">
        <v>300</v>
      </c>
      <c r="E43" s="38">
        <v>400</v>
      </c>
      <c r="F43" s="39">
        <v>450</v>
      </c>
      <c r="G43" s="40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7.100000000000001" customHeight="1" x14ac:dyDescent="0.25">
      <c r="A44" s="41"/>
      <c r="B44" s="57" t="s">
        <v>65</v>
      </c>
      <c r="C44" s="58" t="s">
        <v>66</v>
      </c>
      <c r="D44" s="38">
        <v>1000</v>
      </c>
      <c r="E44" s="38">
        <v>2000</v>
      </c>
      <c r="F44" s="39">
        <v>3000</v>
      </c>
      <c r="G44" s="40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7.100000000000001" customHeight="1" x14ac:dyDescent="0.25">
      <c r="A45" s="41"/>
      <c r="B45" s="57" t="s">
        <v>67</v>
      </c>
      <c r="C45" s="58" t="s">
        <v>68</v>
      </c>
      <c r="D45" s="38">
        <v>2000</v>
      </c>
      <c r="E45" s="38">
        <v>2000</v>
      </c>
      <c r="F45" s="39">
        <v>2000</v>
      </c>
      <c r="G45" s="40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7.100000000000001" customHeight="1" x14ac:dyDescent="0.25">
      <c r="A46" s="59"/>
      <c r="B46" s="53">
        <v>637</v>
      </c>
      <c r="C46" s="54" t="s">
        <v>69</v>
      </c>
      <c r="D46" s="55">
        <f>D47+D48+D49+D50+D51+D52+D53+D54+D55+D56</f>
        <v>61000</v>
      </c>
      <c r="E46" s="55">
        <f>E47+E48+E49+E50+E51+E52+E53+E54+E55+E56</f>
        <v>57130</v>
      </c>
      <c r="F46" s="56">
        <f>F47+F48+F49+F50+F51+F52+F53+F54+F55+F56</f>
        <v>58400</v>
      </c>
      <c r="G46" s="51"/>
      <c r="H46" s="236"/>
      <c r="I46" s="236"/>
      <c r="J46" s="236"/>
      <c r="K46" s="236"/>
      <c r="L46" s="236"/>
      <c r="M46" s="236"/>
      <c r="N46" s="236"/>
      <c r="O46" s="236"/>
      <c r="P46" s="236"/>
      <c r="Q46" s="236"/>
    </row>
    <row r="47" spans="1:17" ht="17.100000000000001" customHeight="1" x14ac:dyDescent="0.25">
      <c r="A47" s="41"/>
      <c r="B47" s="45" t="s">
        <v>70</v>
      </c>
      <c r="C47" s="46" t="s">
        <v>71</v>
      </c>
      <c r="D47" s="38">
        <v>1500</v>
      </c>
      <c r="E47" s="38">
        <v>1200</v>
      </c>
      <c r="F47" s="39">
        <v>1000</v>
      </c>
      <c r="G47" s="40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7.100000000000001" customHeight="1" x14ac:dyDescent="0.25">
      <c r="A48" s="41"/>
      <c r="B48" s="45" t="s">
        <v>72</v>
      </c>
      <c r="C48" s="46" t="s">
        <v>73</v>
      </c>
      <c r="D48" s="38">
        <v>1000</v>
      </c>
      <c r="E48" s="38">
        <v>780</v>
      </c>
      <c r="F48" s="39">
        <v>700</v>
      </c>
      <c r="G48" s="40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7.100000000000001" customHeight="1" x14ac:dyDescent="0.25">
      <c r="A49" s="41"/>
      <c r="B49" s="45" t="s">
        <v>74</v>
      </c>
      <c r="C49" s="46" t="s">
        <v>75</v>
      </c>
      <c r="D49" s="38">
        <v>15000</v>
      </c>
      <c r="E49" s="38">
        <v>9550</v>
      </c>
      <c r="F49" s="39">
        <v>9800</v>
      </c>
      <c r="G49" s="40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7.100000000000001" customHeight="1" x14ac:dyDescent="0.25">
      <c r="A50" s="41"/>
      <c r="B50" s="45" t="s">
        <v>76</v>
      </c>
      <c r="C50" s="46" t="s">
        <v>77</v>
      </c>
      <c r="D50" s="38">
        <v>1300</v>
      </c>
      <c r="E50" s="38">
        <v>1100</v>
      </c>
      <c r="F50" s="39">
        <v>1200</v>
      </c>
      <c r="G50" s="40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7.100000000000001" customHeight="1" x14ac:dyDescent="0.25">
      <c r="A51" s="41"/>
      <c r="B51" s="45" t="s">
        <v>78</v>
      </c>
      <c r="C51" s="46" t="s">
        <v>79</v>
      </c>
      <c r="D51" s="38">
        <v>3000</v>
      </c>
      <c r="E51" s="38">
        <v>4400</v>
      </c>
      <c r="F51" s="39">
        <v>5000</v>
      </c>
      <c r="G51" s="40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7.100000000000001" customHeight="1" x14ac:dyDescent="0.25">
      <c r="A52" s="41"/>
      <c r="B52" s="45" t="s">
        <v>80</v>
      </c>
      <c r="C52" s="46" t="s">
        <v>81</v>
      </c>
      <c r="D52" s="38">
        <v>3200</v>
      </c>
      <c r="E52" s="38">
        <v>3200</v>
      </c>
      <c r="F52" s="39">
        <v>3300</v>
      </c>
      <c r="G52" s="40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7.100000000000001" customHeight="1" x14ac:dyDescent="0.25">
      <c r="A53" s="41"/>
      <c r="B53" s="45" t="s">
        <v>82</v>
      </c>
      <c r="C53" s="46" t="s">
        <v>83</v>
      </c>
      <c r="D53" s="38">
        <v>1000</v>
      </c>
      <c r="E53" s="38">
        <v>700</v>
      </c>
      <c r="F53" s="39">
        <v>700</v>
      </c>
      <c r="G53" s="40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7.100000000000001" customHeight="1" x14ac:dyDescent="0.25">
      <c r="A54" s="41"/>
      <c r="B54" s="45" t="s">
        <v>84</v>
      </c>
      <c r="C54" s="46" t="s">
        <v>85</v>
      </c>
      <c r="D54" s="38">
        <v>4000</v>
      </c>
      <c r="E54" s="38">
        <v>3000</v>
      </c>
      <c r="F54" s="39">
        <v>3200</v>
      </c>
      <c r="G54" s="40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7.100000000000001" customHeight="1" x14ac:dyDescent="0.25">
      <c r="A55" s="41"/>
      <c r="B55" s="45" t="s">
        <v>86</v>
      </c>
      <c r="C55" s="46" t="s">
        <v>87</v>
      </c>
      <c r="D55" s="38">
        <v>3000</v>
      </c>
      <c r="E55" s="38">
        <v>3200</v>
      </c>
      <c r="F55" s="39">
        <v>3500</v>
      </c>
      <c r="G55" s="40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7.100000000000001" customHeight="1" x14ac:dyDescent="0.25">
      <c r="A56" s="41"/>
      <c r="B56" s="45" t="s">
        <v>88</v>
      </c>
      <c r="C56" s="46" t="s">
        <v>89</v>
      </c>
      <c r="D56" s="47">
        <v>28000</v>
      </c>
      <c r="E56" s="38">
        <v>30000</v>
      </c>
      <c r="F56" s="39">
        <v>30000</v>
      </c>
      <c r="G56" s="40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7.100000000000001" customHeight="1" x14ac:dyDescent="0.25">
      <c r="A57" s="42" t="s">
        <v>6</v>
      </c>
      <c r="B57" s="63" t="s">
        <v>90</v>
      </c>
      <c r="C57" s="64" t="s">
        <v>91</v>
      </c>
      <c r="D57" s="65">
        <v>7000</v>
      </c>
      <c r="E57" s="65">
        <v>7000</v>
      </c>
      <c r="F57" s="66">
        <v>5000</v>
      </c>
      <c r="G57" s="40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7.100000000000001" customHeight="1" x14ac:dyDescent="0.25">
      <c r="A58" s="42" t="s">
        <v>92</v>
      </c>
      <c r="B58" s="63" t="s">
        <v>90</v>
      </c>
      <c r="C58" s="64" t="s">
        <v>91</v>
      </c>
      <c r="D58" s="65">
        <v>1100</v>
      </c>
      <c r="E58" s="65">
        <v>1000</v>
      </c>
      <c r="F58" s="66">
        <v>670</v>
      </c>
      <c r="G58" s="40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7.100000000000001" customHeight="1" x14ac:dyDescent="0.25">
      <c r="A59" s="42" t="s">
        <v>6</v>
      </c>
      <c r="B59" s="63" t="s">
        <v>93</v>
      </c>
      <c r="C59" s="64" t="s">
        <v>94</v>
      </c>
      <c r="D59" s="65">
        <v>250</v>
      </c>
      <c r="E59" s="65">
        <v>250</v>
      </c>
      <c r="F59" s="66">
        <v>250</v>
      </c>
      <c r="G59" s="40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7.100000000000001" customHeight="1" x14ac:dyDescent="0.25">
      <c r="A60" s="67" t="s">
        <v>6</v>
      </c>
      <c r="B60" s="68" t="s">
        <v>95</v>
      </c>
      <c r="C60" s="69" t="s">
        <v>96</v>
      </c>
      <c r="D60" s="70">
        <v>10000</v>
      </c>
      <c r="E60" s="70">
        <v>10000</v>
      </c>
      <c r="F60" s="71">
        <v>10000</v>
      </c>
      <c r="G60" s="40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7.100000000000001" customHeight="1" thickBot="1" x14ac:dyDescent="0.3">
      <c r="A61" s="72" t="s">
        <v>92</v>
      </c>
      <c r="B61" s="73" t="s">
        <v>52</v>
      </c>
      <c r="C61" s="74" t="s">
        <v>97</v>
      </c>
      <c r="D61" s="75">
        <v>220</v>
      </c>
      <c r="E61" s="75">
        <v>200</v>
      </c>
      <c r="F61" s="76">
        <v>130</v>
      </c>
      <c r="G61" s="40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7.100000000000001" customHeight="1" thickTop="1" x14ac:dyDescent="0.25">
      <c r="A62" s="77"/>
      <c r="B62" s="78"/>
      <c r="C62" s="79"/>
      <c r="D62" s="80"/>
      <c r="E62" s="80"/>
      <c r="F62" s="80"/>
      <c r="G62" s="40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7.100000000000001" customHeight="1" thickBot="1" x14ac:dyDescent="0.3">
      <c r="A63" s="81"/>
      <c r="B63" s="82"/>
      <c r="C63" s="83"/>
      <c r="D63" s="84"/>
      <c r="E63" s="84"/>
      <c r="F63" s="84"/>
      <c r="G63" s="40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7.100000000000001" customHeight="1" thickTop="1" x14ac:dyDescent="0.25">
      <c r="A64" s="85" t="s">
        <v>98</v>
      </c>
      <c r="B64" s="86"/>
      <c r="C64" s="25"/>
      <c r="D64" s="26">
        <f t="shared" ref="D64:F65" si="0">D65</f>
        <v>2000</v>
      </c>
      <c r="E64" s="26">
        <f t="shared" si="0"/>
        <v>1000</v>
      </c>
      <c r="F64" s="27">
        <f t="shared" si="0"/>
        <v>1100</v>
      </c>
      <c r="G64" s="28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7.100000000000001" customHeight="1" x14ac:dyDescent="0.25">
      <c r="A65" s="42" t="s">
        <v>6</v>
      </c>
      <c r="B65" s="87">
        <v>637</v>
      </c>
      <c r="C65" s="50" t="s">
        <v>69</v>
      </c>
      <c r="D65" s="32">
        <f t="shared" si="0"/>
        <v>2000</v>
      </c>
      <c r="E65" s="32">
        <f t="shared" si="0"/>
        <v>1000</v>
      </c>
      <c r="F65" s="33">
        <f t="shared" si="0"/>
        <v>1100</v>
      </c>
      <c r="G65" s="40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7.100000000000001" customHeight="1" thickBot="1" x14ac:dyDescent="0.3">
      <c r="A66" s="88"/>
      <c r="B66" s="89" t="s">
        <v>99</v>
      </c>
      <c r="C66" s="90" t="s">
        <v>100</v>
      </c>
      <c r="D66" s="91">
        <v>2000</v>
      </c>
      <c r="E66" s="91">
        <v>1000</v>
      </c>
      <c r="F66" s="92">
        <v>1100</v>
      </c>
      <c r="G66" s="40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7.100000000000001" customHeight="1" thickTop="1" thickBot="1" x14ac:dyDescent="0.3">
      <c r="A67" s="93"/>
      <c r="B67" s="94"/>
      <c r="C67" s="95"/>
      <c r="D67" s="96"/>
      <c r="E67" s="96"/>
      <c r="F67" s="97"/>
      <c r="G67" s="40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7.100000000000001" customHeight="1" thickTop="1" x14ac:dyDescent="0.25">
      <c r="A68" s="98" t="s">
        <v>101</v>
      </c>
      <c r="B68" s="86"/>
      <c r="C68" s="99"/>
      <c r="D68" s="26">
        <f>D69+D71+D79+D86</f>
        <v>2400</v>
      </c>
      <c r="E68" s="26">
        <f>E69+E71+E79+E86</f>
        <v>2500</v>
      </c>
      <c r="F68" s="27">
        <f>F69+F71+F79+F86</f>
        <v>2300</v>
      </c>
      <c r="G68" s="28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7.100000000000001" customHeight="1" x14ac:dyDescent="0.25">
      <c r="A69" s="42" t="s">
        <v>92</v>
      </c>
      <c r="B69" s="100">
        <v>610</v>
      </c>
      <c r="C69" s="31" t="s">
        <v>7</v>
      </c>
      <c r="D69" s="32">
        <f>D70</f>
        <v>1420</v>
      </c>
      <c r="E69" s="32">
        <f>E70</f>
        <v>1420</v>
      </c>
      <c r="F69" s="33">
        <f>F70</f>
        <v>1420</v>
      </c>
      <c r="G69" s="44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7.100000000000001" customHeight="1" x14ac:dyDescent="0.25">
      <c r="A70" s="101"/>
      <c r="B70" s="102">
        <v>611</v>
      </c>
      <c r="C70" s="37" t="s">
        <v>8</v>
      </c>
      <c r="D70" s="38">
        <v>1420</v>
      </c>
      <c r="E70" s="38">
        <v>1420</v>
      </c>
      <c r="F70" s="39">
        <v>1420</v>
      </c>
      <c r="G70" s="40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7.100000000000001" customHeight="1" x14ac:dyDescent="0.25">
      <c r="A71" s="42" t="s">
        <v>92</v>
      </c>
      <c r="B71" s="100">
        <v>620</v>
      </c>
      <c r="C71" s="43" t="s">
        <v>10</v>
      </c>
      <c r="D71" s="32">
        <f>D72+D73+D74+D75+D76+D77+D78</f>
        <v>500</v>
      </c>
      <c r="E71" s="32">
        <f>E72+E73+E74+E75+E76+E77+E78</f>
        <v>500</v>
      </c>
      <c r="F71" s="33">
        <f>F72+F73+F74+F75+F76+F77+F78</f>
        <v>520</v>
      </c>
      <c r="G71" s="44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7.100000000000001" customHeight="1" x14ac:dyDescent="0.25">
      <c r="A72" s="101"/>
      <c r="B72" s="102">
        <v>621</v>
      </c>
      <c r="C72" s="103" t="s">
        <v>11</v>
      </c>
      <c r="D72" s="38">
        <v>145</v>
      </c>
      <c r="E72" s="38">
        <v>145</v>
      </c>
      <c r="F72" s="39">
        <v>145</v>
      </c>
      <c r="G72" s="40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7.100000000000001" customHeight="1" x14ac:dyDescent="0.25">
      <c r="A73" s="101"/>
      <c r="B73" s="102" t="s">
        <v>14</v>
      </c>
      <c r="C73" s="61" t="s">
        <v>102</v>
      </c>
      <c r="D73" s="38">
        <v>25</v>
      </c>
      <c r="E73" s="38">
        <v>25</v>
      </c>
      <c r="F73" s="39">
        <v>30</v>
      </c>
      <c r="G73" s="40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7.100000000000001" customHeight="1" x14ac:dyDescent="0.25">
      <c r="A74" s="101"/>
      <c r="B74" s="102" t="s">
        <v>16</v>
      </c>
      <c r="C74" s="61" t="s">
        <v>103</v>
      </c>
      <c r="D74" s="38">
        <v>190</v>
      </c>
      <c r="E74" s="38">
        <v>190</v>
      </c>
      <c r="F74" s="39">
        <v>190</v>
      </c>
      <c r="G74" s="40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7.100000000000001" customHeight="1" x14ac:dyDescent="0.25">
      <c r="A75" s="101"/>
      <c r="B75" s="102" t="s">
        <v>18</v>
      </c>
      <c r="C75" s="61" t="s">
        <v>104</v>
      </c>
      <c r="D75" s="38">
        <v>15</v>
      </c>
      <c r="E75" s="38">
        <v>15</v>
      </c>
      <c r="F75" s="39">
        <v>20</v>
      </c>
      <c r="G75" s="40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7.100000000000001" customHeight="1" x14ac:dyDescent="0.25">
      <c r="A76" s="101"/>
      <c r="B76" s="102" t="s">
        <v>20</v>
      </c>
      <c r="C76" s="61" t="s">
        <v>105</v>
      </c>
      <c r="D76" s="38">
        <v>45</v>
      </c>
      <c r="E76" s="38">
        <v>45</v>
      </c>
      <c r="F76" s="39">
        <v>50</v>
      </c>
      <c r="G76" s="40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7.100000000000001" customHeight="1" x14ac:dyDescent="0.25">
      <c r="A77" s="101"/>
      <c r="B77" s="102" t="s">
        <v>22</v>
      </c>
      <c r="C77" s="61" t="s">
        <v>106</v>
      </c>
      <c r="D77" s="38">
        <v>15</v>
      </c>
      <c r="E77" s="38">
        <v>15</v>
      </c>
      <c r="F77" s="39">
        <v>20</v>
      </c>
      <c r="G77" s="40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7.100000000000001" customHeight="1" x14ac:dyDescent="0.25">
      <c r="A78" s="101"/>
      <c r="B78" s="102" t="s">
        <v>24</v>
      </c>
      <c r="C78" s="61" t="s">
        <v>107</v>
      </c>
      <c r="D78" s="38">
        <v>65</v>
      </c>
      <c r="E78" s="38">
        <v>65</v>
      </c>
      <c r="F78" s="39">
        <v>65</v>
      </c>
      <c r="G78" s="40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7.100000000000001" customHeight="1" x14ac:dyDescent="0.25">
      <c r="A79" s="42" t="s">
        <v>92</v>
      </c>
      <c r="B79" s="100">
        <v>630</v>
      </c>
      <c r="C79" s="31" t="s">
        <v>27</v>
      </c>
      <c r="D79" s="32">
        <f>D80+D82+D84</f>
        <v>240</v>
      </c>
      <c r="E79" s="32">
        <f>E80+E82+E84</f>
        <v>340</v>
      </c>
      <c r="F79" s="33">
        <f>F80+F82+F84</f>
        <v>120</v>
      </c>
      <c r="G79" s="40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7.100000000000001" customHeight="1" x14ac:dyDescent="0.25">
      <c r="A80" s="104"/>
      <c r="B80" s="105">
        <v>631</v>
      </c>
      <c r="C80" s="60" t="s">
        <v>108</v>
      </c>
      <c r="D80" s="55">
        <f>D81</f>
        <v>20</v>
      </c>
      <c r="E80" s="55">
        <f>E81</f>
        <v>20</v>
      </c>
      <c r="F80" s="56">
        <f>F81</f>
        <v>20</v>
      </c>
      <c r="G80" s="44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7.100000000000001" customHeight="1" x14ac:dyDescent="0.25">
      <c r="A81" s="106"/>
      <c r="B81" s="107" t="s">
        <v>30</v>
      </c>
      <c r="C81" s="108" t="s">
        <v>31</v>
      </c>
      <c r="D81" s="47">
        <v>20</v>
      </c>
      <c r="E81" s="47">
        <v>20</v>
      </c>
      <c r="F81" s="109">
        <v>20</v>
      </c>
      <c r="G81" s="40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7.100000000000001" customHeight="1" x14ac:dyDescent="0.25">
      <c r="A82" s="104"/>
      <c r="B82" s="105">
        <v>632</v>
      </c>
      <c r="C82" s="60" t="s">
        <v>32</v>
      </c>
      <c r="D82" s="55">
        <f>D83</f>
        <v>100</v>
      </c>
      <c r="E82" s="55">
        <f>E83</f>
        <v>90</v>
      </c>
      <c r="F82" s="56">
        <f>F83</f>
        <v>30</v>
      </c>
      <c r="G82" s="44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7.100000000000001" customHeight="1" x14ac:dyDescent="0.25">
      <c r="A83" s="106"/>
      <c r="B83" s="107">
        <v>632003</v>
      </c>
      <c r="C83" s="108" t="s">
        <v>109</v>
      </c>
      <c r="D83" s="47">
        <v>100</v>
      </c>
      <c r="E83" s="47">
        <v>90</v>
      </c>
      <c r="F83" s="109">
        <v>30</v>
      </c>
      <c r="G83" s="40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7.100000000000001" customHeight="1" x14ac:dyDescent="0.25">
      <c r="A84" s="104"/>
      <c r="B84" s="105">
        <v>633</v>
      </c>
      <c r="C84" s="54" t="s">
        <v>49</v>
      </c>
      <c r="D84" s="55">
        <f>D85</f>
        <v>120</v>
      </c>
      <c r="E84" s="55">
        <f>E85</f>
        <v>230</v>
      </c>
      <c r="F84" s="56">
        <f>F85</f>
        <v>70</v>
      </c>
      <c r="G84" s="44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7.100000000000001" customHeight="1" x14ac:dyDescent="0.25">
      <c r="A85" s="106"/>
      <c r="B85" s="107" t="s">
        <v>52</v>
      </c>
      <c r="C85" s="110" t="s">
        <v>110</v>
      </c>
      <c r="D85" s="47">
        <v>120</v>
      </c>
      <c r="E85" s="47">
        <v>230</v>
      </c>
      <c r="F85" s="109">
        <v>70</v>
      </c>
      <c r="G85" s="40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7.100000000000001" customHeight="1" thickBot="1" x14ac:dyDescent="0.3">
      <c r="A86" s="111" t="s">
        <v>92</v>
      </c>
      <c r="B86" s="112" t="s">
        <v>111</v>
      </c>
      <c r="C86" s="113" t="s">
        <v>112</v>
      </c>
      <c r="D86" s="114">
        <v>240</v>
      </c>
      <c r="E86" s="115">
        <v>240</v>
      </c>
      <c r="F86" s="116">
        <v>240</v>
      </c>
      <c r="G86" s="40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7.100000000000001" customHeight="1" thickTop="1" x14ac:dyDescent="0.25">
      <c r="A87" s="117"/>
      <c r="B87" s="118"/>
      <c r="C87" s="119"/>
      <c r="D87" s="120"/>
      <c r="E87" s="121"/>
      <c r="F87" s="121"/>
      <c r="G87" s="40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7.100000000000001" customHeight="1" thickBot="1" x14ac:dyDescent="0.3">
      <c r="A88" s="1"/>
      <c r="B88" s="122"/>
      <c r="C88" s="7"/>
      <c r="D88" s="123"/>
      <c r="E88" s="124"/>
      <c r="F88" s="125"/>
      <c r="G88" s="40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7.100000000000001" customHeight="1" thickTop="1" x14ac:dyDescent="0.25">
      <c r="A89" s="85" t="s">
        <v>113</v>
      </c>
      <c r="B89" s="86"/>
      <c r="C89" s="25"/>
      <c r="D89" s="26">
        <f t="shared" ref="D89:F90" si="1">D90</f>
        <v>320</v>
      </c>
      <c r="E89" s="26">
        <f t="shared" si="1"/>
        <v>350</v>
      </c>
      <c r="F89" s="27">
        <f t="shared" si="1"/>
        <v>350</v>
      </c>
      <c r="G89" s="40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7.100000000000001" customHeight="1" x14ac:dyDescent="0.25">
      <c r="A90" s="42" t="s">
        <v>92</v>
      </c>
      <c r="B90" s="87">
        <v>635</v>
      </c>
      <c r="C90" s="50" t="s">
        <v>62</v>
      </c>
      <c r="D90" s="32">
        <f t="shared" si="1"/>
        <v>320</v>
      </c>
      <c r="E90" s="32">
        <f t="shared" si="1"/>
        <v>350</v>
      </c>
      <c r="F90" s="33">
        <f t="shared" si="1"/>
        <v>350</v>
      </c>
      <c r="G90" s="40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7.100000000000001" customHeight="1" thickBot="1" x14ac:dyDescent="0.3">
      <c r="A91" s="88"/>
      <c r="B91" s="89" t="s">
        <v>67</v>
      </c>
      <c r="C91" s="90" t="s">
        <v>114</v>
      </c>
      <c r="D91" s="126">
        <v>320</v>
      </c>
      <c r="E91" s="91">
        <v>350</v>
      </c>
      <c r="F91" s="92">
        <v>350</v>
      </c>
      <c r="G91" s="40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7.100000000000001" customHeight="1" thickTop="1" x14ac:dyDescent="0.25">
      <c r="A92" s="1"/>
      <c r="B92" s="127"/>
      <c r="C92" s="7"/>
      <c r="D92" s="128"/>
      <c r="E92" s="129"/>
      <c r="F92" s="125"/>
      <c r="G92" s="40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7.100000000000001" customHeight="1" thickBot="1" x14ac:dyDescent="0.3">
      <c r="A93" s="1"/>
      <c r="B93" s="1"/>
      <c r="C93" s="1"/>
      <c r="D93" s="130"/>
      <c r="E93" s="125"/>
      <c r="F93" s="125"/>
      <c r="G93" s="40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7.100000000000001" customHeight="1" thickTop="1" x14ac:dyDescent="0.25">
      <c r="A94" s="85" t="s">
        <v>115</v>
      </c>
      <c r="B94" s="86"/>
      <c r="C94" s="25"/>
      <c r="D94" s="26">
        <f>D95</f>
        <v>4400</v>
      </c>
      <c r="E94" s="26">
        <f>E96+E99+E101+E105</f>
        <v>3700</v>
      </c>
      <c r="F94" s="27">
        <f>F96+F99+F101+F105</f>
        <v>3900</v>
      </c>
      <c r="G94" s="28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ht="17.100000000000001" customHeight="1" x14ac:dyDescent="0.25">
      <c r="A95" s="67" t="s">
        <v>6</v>
      </c>
      <c r="B95" s="131">
        <v>630</v>
      </c>
      <c r="C95" s="132" t="s">
        <v>27</v>
      </c>
      <c r="D95" s="133">
        <f>D96+D99+D101+D105</f>
        <v>4400</v>
      </c>
      <c r="E95" s="133">
        <f>E96+E99+E101</f>
        <v>2300</v>
      </c>
      <c r="F95" s="134">
        <f>F96+F99+F101</f>
        <v>2500</v>
      </c>
      <c r="G95" s="28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ht="17.100000000000001" customHeight="1" x14ac:dyDescent="0.25">
      <c r="A96" s="52" t="s">
        <v>2</v>
      </c>
      <c r="B96" s="105">
        <v>632</v>
      </c>
      <c r="C96" s="60" t="s">
        <v>32</v>
      </c>
      <c r="D96" s="55">
        <f>D97+D98</f>
        <v>800</v>
      </c>
      <c r="E96" s="55">
        <f>E97+E98</f>
        <v>1000</v>
      </c>
      <c r="F96" s="56">
        <f>F97+F98</f>
        <v>1200</v>
      </c>
      <c r="G96" s="44"/>
      <c r="H96" s="1"/>
      <c r="I96" s="1"/>
      <c r="J96" s="1"/>
      <c r="K96" s="1"/>
      <c r="L96" s="468"/>
      <c r="M96" s="1"/>
      <c r="N96" s="1"/>
      <c r="O96" s="1"/>
      <c r="P96" s="1"/>
      <c r="Q96" s="1"/>
    </row>
    <row r="97" spans="1:17" ht="17.100000000000001" customHeight="1" x14ac:dyDescent="0.25">
      <c r="A97" s="41"/>
      <c r="B97" s="102" t="s">
        <v>116</v>
      </c>
      <c r="C97" s="37" t="s">
        <v>117</v>
      </c>
      <c r="D97" s="38">
        <v>700</v>
      </c>
      <c r="E97" s="38">
        <v>850</v>
      </c>
      <c r="F97" s="39">
        <v>900</v>
      </c>
      <c r="G97" s="40"/>
      <c r="H97" s="1"/>
      <c r="I97" s="1"/>
      <c r="J97" s="1"/>
      <c r="K97" s="1"/>
      <c r="L97" s="596"/>
      <c r="M97" s="596"/>
      <c r="N97" s="1"/>
      <c r="O97" s="1"/>
      <c r="P97" s="1"/>
      <c r="Q97" s="1"/>
    </row>
    <row r="98" spans="1:17" ht="17.100000000000001" customHeight="1" x14ac:dyDescent="0.25">
      <c r="A98" s="41"/>
      <c r="B98" s="102" t="s">
        <v>118</v>
      </c>
      <c r="C98" s="37" t="s">
        <v>119</v>
      </c>
      <c r="D98" s="38">
        <v>100</v>
      </c>
      <c r="E98" s="38">
        <v>150</v>
      </c>
      <c r="F98" s="39">
        <v>300</v>
      </c>
      <c r="G98" s="40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ht="17.100000000000001" customHeight="1" x14ac:dyDescent="0.25">
      <c r="A99" s="52" t="s">
        <v>2</v>
      </c>
      <c r="B99" s="105">
        <v>633</v>
      </c>
      <c r="C99" s="54" t="s">
        <v>49</v>
      </c>
      <c r="D99" s="55">
        <f>D100</f>
        <v>1000</v>
      </c>
      <c r="E99" s="55">
        <f>E100</f>
        <v>1000</v>
      </c>
      <c r="F99" s="56">
        <f>F100</f>
        <v>1000</v>
      </c>
      <c r="G99" s="44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ht="17.100000000000001" customHeight="1" x14ac:dyDescent="0.25">
      <c r="A100" s="41"/>
      <c r="B100" s="102" t="s">
        <v>52</v>
      </c>
      <c r="C100" s="37" t="s">
        <v>110</v>
      </c>
      <c r="D100" s="38">
        <v>1000</v>
      </c>
      <c r="E100" s="38">
        <v>1000</v>
      </c>
      <c r="F100" s="39">
        <v>1000</v>
      </c>
      <c r="G100" s="40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ht="17.100000000000001" customHeight="1" x14ac:dyDescent="0.25">
      <c r="A101" s="52" t="s">
        <v>2</v>
      </c>
      <c r="B101" s="105">
        <v>634</v>
      </c>
      <c r="C101" s="54" t="s">
        <v>120</v>
      </c>
      <c r="D101" s="55">
        <f>D102+D103+D104</f>
        <v>1200</v>
      </c>
      <c r="E101" s="55">
        <f>E102+E103+E104</f>
        <v>300</v>
      </c>
      <c r="F101" s="56">
        <f>F102+F103+F104</f>
        <v>300</v>
      </c>
      <c r="G101" s="44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ht="17.100000000000001" customHeight="1" x14ac:dyDescent="0.25">
      <c r="A102" s="41"/>
      <c r="B102" s="102" t="s">
        <v>121</v>
      </c>
      <c r="C102" s="61" t="s">
        <v>122</v>
      </c>
      <c r="D102" s="38">
        <v>400</v>
      </c>
      <c r="E102" s="38">
        <v>300</v>
      </c>
      <c r="F102" s="39">
        <v>300</v>
      </c>
      <c r="G102" s="40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ht="17.100000000000001" customHeight="1" x14ac:dyDescent="0.25">
      <c r="A103" s="41"/>
      <c r="B103" s="102" t="s">
        <v>123</v>
      </c>
      <c r="C103" s="61" t="s">
        <v>124</v>
      </c>
      <c r="D103" s="38">
        <v>500</v>
      </c>
      <c r="E103" s="38">
        <v>0</v>
      </c>
      <c r="F103" s="39">
        <v>0</v>
      </c>
      <c r="G103" s="40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ht="17.100000000000001" customHeight="1" x14ac:dyDescent="0.25">
      <c r="A104" s="17"/>
      <c r="B104" s="135" t="s">
        <v>125</v>
      </c>
      <c r="C104" s="19" t="s">
        <v>126</v>
      </c>
      <c r="D104" s="136">
        <v>300</v>
      </c>
      <c r="E104" s="136">
        <v>0</v>
      </c>
      <c r="F104" s="137">
        <v>0</v>
      </c>
      <c r="G104" s="40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ht="17.100000000000001" customHeight="1" x14ac:dyDescent="0.25">
      <c r="A105" s="138" t="s">
        <v>92</v>
      </c>
      <c r="B105" s="139">
        <v>633</v>
      </c>
      <c r="C105" s="140" t="s">
        <v>49</v>
      </c>
      <c r="D105" s="141">
        <v>1400</v>
      </c>
      <c r="E105" s="141">
        <v>1400</v>
      </c>
      <c r="F105" s="141">
        <v>1400</v>
      </c>
      <c r="G105" s="40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ht="17.100000000000001" customHeight="1" x14ac:dyDescent="0.25">
      <c r="A106" s="142"/>
      <c r="B106" s="143">
        <v>633006</v>
      </c>
      <c r="C106" s="142" t="s">
        <v>110</v>
      </c>
      <c r="D106" s="144">
        <v>1400</v>
      </c>
      <c r="E106" s="145">
        <v>1400</v>
      </c>
      <c r="F106" s="145">
        <v>1400</v>
      </c>
      <c r="G106" s="40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ht="17.100000000000001" customHeight="1" x14ac:dyDescent="0.25">
      <c r="A107" s="1"/>
      <c r="B107" s="122">
        <v>635004</v>
      </c>
      <c r="C107" s="146" t="s">
        <v>66</v>
      </c>
      <c r="D107" s="128"/>
      <c r="E107" s="129"/>
      <c r="F107" s="125"/>
      <c r="G107" s="40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ht="17.100000000000001" customHeight="1" x14ac:dyDescent="0.25">
      <c r="A108" s="1"/>
      <c r="B108" s="122">
        <v>635006</v>
      </c>
      <c r="C108" s="7" t="s">
        <v>68</v>
      </c>
      <c r="D108" s="128"/>
      <c r="E108" s="129"/>
      <c r="F108" s="125"/>
      <c r="G108" s="40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ht="17.100000000000001" customHeight="1" thickBot="1" x14ac:dyDescent="0.3">
      <c r="A109" s="1"/>
      <c r="B109" s="2"/>
      <c r="C109" s="7"/>
      <c r="D109" s="123"/>
      <c r="E109" s="124"/>
      <c r="F109" s="125"/>
      <c r="G109" s="40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ht="17.100000000000001" customHeight="1" thickTop="1" x14ac:dyDescent="0.25">
      <c r="A110" s="85" t="s">
        <v>127</v>
      </c>
      <c r="B110" s="24"/>
      <c r="C110" s="147"/>
      <c r="D110" s="26">
        <f>D111</f>
        <v>2530</v>
      </c>
      <c r="E110" s="26">
        <f>E111</f>
        <v>5540</v>
      </c>
      <c r="F110" s="27">
        <f>F111</f>
        <v>3530</v>
      </c>
      <c r="G110" s="28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ht="17.100000000000001" customHeight="1" x14ac:dyDescent="0.25">
      <c r="A111" s="49" t="s">
        <v>6</v>
      </c>
      <c r="B111" s="148">
        <v>630</v>
      </c>
      <c r="C111" s="149" t="s">
        <v>27</v>
      </c>
      <c r="D111" s="150">
        <f>D112+D114+D116</f>
        <v>2530</v>
      </c>
      <c r="E111" s="151">
        <f>E112+E114+E116</f>
        <v>5540</v>
      </c>
      <c r="F111" s="152">
        <f>F112+F114+F116</f>
        <v>3530</v>
      </c>
      <c r="G111" s="28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7.100000000000001" customHeight="1" x14ac:dyDescent="0.25">
      <c r="A112" s="52" t="s">
        <v>2</v>
      </c>
      <c r="B112" s="153">
        <v>633</v>
      </c>
      <c r="C112" s="154" t="s">
        <v>49</v>
      </c>
      <c r="D112" s="55">
        <f>D113</f>
        <v>1500</v>
      </c>
      <c r="E112" s="55">
        <f>E113</f>
        <v>2500</v>
      </c>
      <c r="F112" s="56">
        <f>F113</f>
        <v>2500</v>
      </c>
      <c r="G112" s="44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ht="17.100000000000001" customHeight="1" x14ac:dyDescent="0.25">
      <c r="A113" s="41"/>
      <c r="B113" s="155" t="s">
        <v>52</v>
      </c>
      <c r="C113" s="46" t="s">
        <v>110</v>
      </c>
      <c r="D113" s="38">
        <v>1500</v>
      </c>
      <c r="E113" s="38">
        <v>2500</v>
      </c>
      <c r="F113" s="156">
        <v>2500</v>
      </c>
      <c r="G113" s="157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ht="17.100000000000001" customHeight="1" x14ac:dyDescent="0.25">
      <c r="A114" s="52" t="s">
        <v>2</v>
      </c>
      <c r="B114" s="105">
        <v>635</v>
      </c>
      <c r="C114" s="54" t="s">
        <v>62</v>
      </c>
      <c r="D114" s="55">
        <f>D115</f>
        <v>1000</v>
      </c>
      <c r="E114" s="55">
        <f>E115</f>
        <v>3000</v>
      </c>
      <c r="F114" s="56">
        <f>F115</f>
        <v>1000</v>
      </c>
      <c r="G114" s="44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7.100000000000001" customHeight="1" x14ac:dyDescent="0.25">
      <c r="A115" s="41"/>
      <c r="B115" s="155" t="s">
        <v>67</v>
      </c>
      <c r="C115" s="46" t="s">
        <v>128</v>
      </c>
      <c r="D115" s="38">
        <v>1000</v>
      </c>
      <c r="E115" s="38">
        <v>3000</v>
      </c>
      <c r="F115" s="39">
        <v>1000</v>
      </c>
      <c r="G115" s="40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7.100000000000001" customHeight="1" x14ac:dyDescent="0.25">
      <c r="A116" s="158" t="s">
        <v>92</v>
      </c>
      <c r="B116" s="153">
        <v>633</v>
      </c>
      <c r="C116" s="154" t="s">
        <v>49</v>
      </c>
      <c r="D116" s="159">
        <f>D117</f>
        <v>30</v>
      </c>
      <c r="E116" s="159">
        <f>E117</f>
        <v>40</v>
      </c>
      <c r="F116" s="160">
        <f>F117</f>
        <v>30</v>
      </c>
      <c r="G116" s="40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7.100000000000001" customHeight="1" thickBot="1" x14ac:dyDescent="0.3">
      <c r="A117" s="88"/>
      <c r="B117" s="161" t="s">
        <v>52</v>
      </c>
      <c r="C117" s="162" t="s">
        <v>110</v>
      </c>
      <c r="D117" s="163">
        <v>30</v>
      </c>
      <c r="E117" s="163">
        <v>40</v>
      </c>
      <c r="F117" s="164">
        <v>30</v>
      </c>
      <c r="G117" s="40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ht="17.100000000000001" customHeight="1" thickTop="1" x14ac:dyDescent="0.25">
      <c r="A118" s="1"/>
      <c r="B118" s="165"/>
      <c r="C118" s="146"/>
      <c r="D118" s="128"/>
      <c r="E118" s="129"/>
      <c r="F118" s="125"/>
      <c r="G118" s="40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ht="17.100000000000001" customHeight="1" thickBot="1" x14ac:dyDescent="0.3">
      <c r="A119" s="4"/>
      <c r="B119" s="4"/>
      <c r="C119" s="4"/>
      <c r="D119" s="166"/>
      <c r="E119" s="167"/>
      <c r="F119" s="168"/>
      <c r="G119" s="40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7.100000000000001" customHeight="1" thickTop="1" x14ac:dyDescent="0.25">
      <c r="A120" s="169" t="s">
        <v>129</v>
      </c>
      <c r="B120" s="170"/>
      <c r="C120" s="171"/>
      <c r="D120" s="172">
        <f t="shared" ref="D120:F121" si="2">D121</f>
        <v>32000</v>
      </c>
      <c r="E120" s="172">
        <f t="shared" si="2"/>
        <v>45000</v>
      </c>
      <c r="F120" s="173">
        <f t="shared" si="2"/>
        <v>45000</v>
      </c>
      <c r="G120" s="174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7.100000000000001" customHeight="1" x14ac:dyDescent="0.25">
      <c r="A121" s="42" t="s">
        <v>6</v>
      </c>
      <c r="B121" s="87">
        <v>637</v>
      </c>
      <c r="C121" s="50" t="s">
        <v>69</v>
      </c>
      <c r="D121" s="32">
        <f t="shared" si="2"/>
        <v>32000</v>
      </c>
      <c r="E121" s="32">
        <f t="shared" si="2"/>
        <v>45000</v>
      </c>
      <c r="F121" s="33">
        <f t="shared" si="2"/>
        <v>45000</v>
      </c>
      <c r="G121" s="175"/>
      <c r="H121" s="597"/>
      <c r="I121" s="597"/>
      <c r="J121" s="597"/>
      <c r="K121" s="597"/>
      <c r="L121" s="597"/>
      <c r="M121" s="597"/>
      <c r="N121" s="597"/>
      <c r="O121" s="597"/>
      <c r="P121" s="597"/>
      <c r="Q121" s="597"/>
    </row>
    <row r="122" spans="1:17" ht="17.100000000000001" customHeight="1" thickBot="1" x14ac:dyDescent="0.3">
      <c r="A122" s="88"/>
      <c r="B122" s="161" t="s">
        <v>74</v>
      </c>
      <c r="C122" s="162" t="s">
        <v>75</v>
      </c>
      <c r="D122" s="176">
        <v>32000</v>
      </c>
      <c r="E122" s="163">
        <v>45000</v>
      </c>
      <c r="F122" s="92">
        <v>45000</v>
      </c>
      <c r="G122" s="40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ht="17.100000000000001" customHeight="1" thickTop="1" x14ac:dyDescent="0.25">
      <c r="A123" s="177"/>
      <c r="B123" s="127"/>
      <c r="C123" s="7"/>
      <c r="D123" s="128"/>
      <c r="E123" s="129"/>
      <c r="F123" s="178"/>
      <c r="G123" s="40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ht="17.100000000000001" customHeight="1" x14ac:dyDescent="0.25">
      <c r="A124" s="1"/>
      <c r="B124" s="127"/>
      <c r="C124" s="7"/>
      <c r="D124" s="128"/>
      <c r="E124" s="129"/>
      <c r="F124" s="125"/>
      <c r="G124" s="40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ht="17.100000000000001" customHeight="1" thickBot="1" x14ac:dyDescent="0.3">
      <c r="A125" s="4"/>
      <c r="B125" s="127"/>
      <c r="C125" s="7"/>
      <c r="D125" s="128"/>
      <c r="E125" s="129"/>
      <c r="F125" s="125"/>
      <c r="G125" s="40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ht="17.100000000000001" customHeight="1" thickTop="1" x14ac:dyDescent="0.25">
      <c r="A126" s="85" t="s">
        <v>130</v>
      </c>
      <c r="B126" s="179"/>
      <c r="C126" s="180"/>
      <c r="D126" s="181">
        <f t="shared" ref="D126:F127" si="3">D127</f>
        <v>80</v>
      </c>
      <c r="E126" s="26">
        <f t="shared" si="3"/>
        <v>80</v>
      </c>
      <c r="F126" s="27">
        <f t="shared" si="3"/>
        <v>80</v>
      </c>
      <c r="G126" s="40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ht="17.100000000000001" customHeight="1" x14ac:dyDescent="0.25">
      <c r="A127" s="42" t="s">
        <v>92</v>
      </c>
      <c r="B127" s="100">
        <v>633</v>
      </c>
      <c r="C127" s="31" t="s">
        <v>110</v>
      </c>
      <c r="D127" s="182">
        <f t="shared" si="3"/>
        <v>80</v>
      </c>
      <c r="E127" s="32">
        <f t="shared" si="3"/>
        <v>80</v>
      </c>
      <c r="F127" s="33">
        <f t="shared" si="3"/>
        <v>80</v>
      </c>
      <c r="G127" s="40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ht="17.100000000000001" customHeight="1" thickBot="1" x14ac:dyDescent="0.3">
      <c r="A128" s="183"/>
      <c r="B128" s="161" t="s">
        <v>52</v>
      </c>
      <c r="C128" s="184" t="s">
        <v>131</v>
      </c>
      <c r="D128" s="185">
        <v>80</v>
      </c>
      <c r="E128" s="163">
        <v>80</v>
      </c>
      <c r="F128" s="92">
        <v>80</v>
      </c>
      <c r="G128" s="40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ht="17.100000000000001" customHeight="1" thickTop="1" x14ac:dyDescent="0.25">
      <c r="A129" s="186"/>
      <c r="B129" s="187"/>
      <c r="C129" s="188"/>
      <c r="D129" s="189"/>
      <c r="E129" s="190"/>
      <c r="F129" s="178"/>
      <c r="G129" s="40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ht="17.100000000000001" customHeight="1" thickBot="1" x14ac:dyDescent="0.3">
      <c r="A130" s="191"/>
      <c r="B130" s="127"/>
      <c r="C130" s="146"/>
      <c r="D130" s="128"/>
      <c r="E130" s="129"/>
      <c r="F130" s="125"/>
      <c r="G130" s="40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ht="17.100000000000001" customHeight="1" thickTop="1" x14ac:dyDescent="0.25">
      <c r="A131" s="85" t="s">
        <v>132</v>
      </c>
      <c r="B131" s="179"/>
      <c r="C131" s="180"/>
      <c r="D131" s="26">
        <f t="shared" ref="D131:F132" si="4">D132</f>
        <v>5500</v>
      </c>
      <c r="E131" s="26">
        <f t="shared" si="4"/>
        <v>2400</v>
      </c>
      <c r="F131" s="27">
        <f t="shared" si="4"/>
        <v>2700</v>
      </c>
      <c r="G131" s="40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ht="17.100000000000001" customHeight="1" x14ac:dyDescent="0.25">
      <c r="A132" s="67" t="s">
        <v>6</v>
      </c>
      <c r="B132" s="131">
        <v>630</v>
      </c>
      <c r="C132" s="132" t="s">
        <v>27</v>
      </c>
      <c r="D132" s="133">
        <f t="shared" si="4"/>
        <v>5500</v>
      </c>
      <c r="E132" s="133">
        <f t="shared" si="4"/>
        <v>2400</v>
      </c>
      <c r="F132" s="134">
        <f t="shared" si="4"/>
        <v>2700</v>
      </c>
      <c r="G132" s="40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ht="17.100000000000001" customHeight="1" x14ac:dyDescent="0.25">
      <c r="A133" s="52" t="s">
        <v>2</v>
      </c>
      <c r="B133" s="192">
        <v>633</v>
      </c>
      <c r="C133" s="60" t="s">
        <v>110</v>
      </c>
      <c r="D133" s="55">
        <f>D134+D135+D136</f>
        <v>5500</v>
      </c>
      <c r="E133" s="55">
        <f>E134+E135+E136</f>
        <v>2400</v>
      </c>
      <c r="F133" s="56">
        <f>F134+F135+F136</f>
        <v>2700</v>
      </c>
      <c r="G133" s="40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ht="17.100000000000001" customHeight="1" x14ac:dyDescent="0.25">
      <c r="A134" s="193"/>
      <c r="B134" s="143">
        <v>633006</v>
      </c>
      <c r="C134" s="194" t="s">
        <v>110</v>
      </c>
      <c r="D134" s="145">
        <v>1000</v>
      </c>
      <c r="E134" s="145">
        <v>700</v>
      </c>
      <c r="F134" s="195">
        <v>900</v>
      </c>
      <c r="G134" s="40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ht="17.100000000000001" customHeight="1" x14ac:dyDescent="0.25">
      <c r="A135" s="193"/>
      <c r="B135" s="143">
        <v>633015</v>
      </c>
      <c r="C135" s="194" t="s">
        <v>59</v>
      </c>
      <c r="D135" s="145">
        <v>2500</v>
      </c>
      <c r="E135" s="145">
        <v>700</v>
      </c>
      <c r="F135" s="195">
        <v>800</v>
      </c>
      <c r="G135" s="40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ht="17.100000000000001" customHeight="1" x14ac:dyDescent="0.25">
      <c r="A136" s="193"/>
      <c r="B136" s="143">
        <v>635004</v>
      </c>
      <c r="C136" s="194" t="s">
        <v>133</v>
      </c>
      <c r="D136" s="145">
        <v>2000</v>
      </c>
      <c r="E136" s="145">
        <v>1000</v>
      </c>
      <c r="F136" s="195">
        <v>1000</v>
      </c>
      <c r="G136" s="40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ht="17.100000000000001" customHeight="1" x14ac:dyDescent="0.25">
      <c r="A137" s="191"/>
      <c r="B137" s="122"/>
      <c r="C137" s="146"/>
      <c r="D137" s="128"/>
      <c r="E137" s="129"/>
      <c r="F137" s="125"/>
      <c r="G137" s="40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ht="17.100000000000001" customHeight="1" thickBot="1" x14ac:dyDescent="0.3">
      <c r="A138" s="196"/>
      <c r="B138" s="197"/>
      <c r="C138" s="198"/>
      <c r="D138" s="199"/>
      <c r="E138" s="200"/>
      <c r="F138" s="168"/>
      <c r="G138" s="40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ht="17.100000000000001" customHeight="1" thickTop="1" x14ac:dyDescent="0.25">
      <c r="A139" s="85" t="s">
        <v>134</v>
      </c>
      <c r="B139" s="179"/>
      <c r="C139" s="180"/>
      <c r="D139" s="181">
        <f>D141+D145+D143</f>
        <v>23000</v>
      </c>
      <c r="E139" s="26">
        <f>E141+E145+E143</f>
        <v>16200</v>
      </c>
      <c r="F139" s="27">
        <f>F141+F145+F143</f>
        <v>17700</v>
      </c>
      <c r="G139" s="174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ht="17.100000000000001" customHeight="1" x14ac:dyDescent="0.25">
      <c r="A140" s="67" t="s">
        <v>6</v>
      </c>
      <c r="B140" s="131">
        <v>630</v>
      </c>
      <c r="C140" s="132" t="s">
        <v>27</v>
      </c>
      <c r="D140" s="201">
        <f>D141+D143+D145</f>
        <v>23000</v>
      </c>
      <c r="E140" s="133">
        <f>E141+E143+E145</f>
        <v>16200</v>
      </c>
      <c r="F140" s="134">
        <f>F141+F143+F145</f>
        <v>17700</v>
      </c>
      <c r="G140" s="202"/>
      <c r="H140" s="598"/>
      <c r="I140" s="598"/>
      <c r="J140" s="598"/>
      <c r="K140" s="598"/>
      <c r="L140" s="598"/>
      <c r="M140" s="598"/>
      <c r="N140" s="598"/>
      <c r="O140" s="598"/>
      <c r="P140" s="598"/>
      <c r="Q140" s="598"/>
    </row>
    <row r="141" spans="1:17" ht="17.100000000000001" customHeight="1" x14ac:dyDescent="0.25">
      <c r="A141" s="52" t="s">
        <v>2</v>
      </c>
      <c r="B141" s="192">
        <v>632</v>
      </c>
      <c r="C141" s="60" t="s">
        <v>32</v>
      </c>
      <c r="D141" s="203">
        <f>D142</f>
        <v>8000</v>
      </c>
      <c r="E141" s="55">
        <f>E142</f>
        <v>5200</v>
      </c>
      <c r="F141" s="56">
        <f>F142</f>
        <v>5500</v>
      </c>
      <c r="G141" s="44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ht="17.100000000000001" customHeight="1" x14ac:dyDescent="0.25">
      <c r="A142" s="204"/>
      <c r="B142" s="205" t="s">
        <v>116</v>
      </c>
      <c r="C142" s="58" t="s">
        <v>117</v>
      </c>
      <c r="D142" s="206">
        <v>8000</v>
      </c>
      <c r="E142" s="38">
        <v>5200</v>
      </c>
      <c r="F142" s="39">
        <v>5500</v>
      </c>
      <c r="G142" s="40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ht="17.100000000000001" customHeight="1" x14ac:dyDescent="0.25">
      <c r="A143" s="52" t="s">
        <v>2</v>
      </c>
      <c r="B143" s="105">
        <v>637</v>
      </c>
      <c r="C143" s="60" t="s">
        <v>75</v>
      </c>
      <c r="D143" s="203">
        <f>D144</f>
        <v>10000</v>
      </c>
      <c r="E143" s="55">
        <f>E144</f>
        <v>10000</v>
      </c>
      <c r="F143" s="56">
        <f>F144</f>
        <v>11000</v>
      </c>
      <c r="G143" s="40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ht="17.100000000000001" customHeight="1" x14ac:dyDescent="0.25">
      <c r="A144" s="204"/>
      <c r="B144" s="155" t="s">
        <v>74</v>
      </c>
      <c r="C144" s="58" t="s">
        <v>135</v>
      </c>
      <c r="D144" s="206">
        <v>10000</v>
      </c>
      <c r="E144" s="38">
        <v>10000</v>
      </c>
      <c r="F144" s="39">
        <v>11000</v>
      </c>
      <c r="G144" s="40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ht="17.100000000000001" customHeight="1" x14ac:dyDescent="0.25">
      <c r="A145" s="207" t="s">
        <v>2</v>
      </c>
      <c r="B145" s="208">
        <v>635</v>
      </c>
      <c r="C145" s="154" t="s">
        <v>62</v>
      </c>
      <c r="D145" s="209">
        <f>D146</f>
        <v>5000</v>
      </c>
      <c r="E145" s="159">
        <f>E146</f>
        <v>1000</v>
      </c>
      <c r="F145" s="160">
        <f>F146</f>
        <v>1200</v>
      </c>
      <c r="G145" s="44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1:17" ht="17.100000000000001" customHeight="1" thickBot="1" x14ac:dyDescent="0.3">
      <c r="A146" s="183"/>
      <c r="B146" s="161" t="s">
        <v>67</v>
      </c>
      <c r="C146" s="184" t="s">
        <v>136</v>
      </c>
      <c r="D146" s="210">
        <v>5000</v>
      </c>
      <c r="E146" s="163">
        <v>1000</v>
      </c>
      <c r="F146" s="92">
        <v>1200</v>
      </c>
      <c r="G146" s="40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1:17" ht="17.100000000000001" customHeight="1" thickTop="1" x14ac:dyDescent="0.25">
      <c r="A147" s="1"/>
      <c r="B147" s="1"/>
      <c r="C147" s="1"/>
      <c r="D147" s="211"/>
      <c r="E147" s="1"/>
      <c r="F147" s="1"/>
      <c r="G147" s="44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1:17" ht="17.100000000000001" customHeight="1" thickBot="1" x14ac:dyDescent="0.3">
      <c r="A148" s="1"/>
      <c r="B148" s="122"/>
      <c r="C148" s="212"/>
      <c r="D148" s="213"/>
      <c r="E148" s="129"/>
      <c r="F148" s="125"/>
      <c r="G148" s="40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1:17" ht="17.100000000000001" customHeight="1" thickTop="1" x14ac:dyDescent="0.25">
      <c r="A149" s="85" t="s">
        <v>137</v>
      </c>
      <c r="B149" s="179"/>
      <c r="C149" s="214"/>
      <c r="D149" s="26">
        <f>D150</f>
        <v>9000</v>
      </c>
      <c r="E149" s="26">
        <f>E150</f>
        <v>6000</v>
      </c>
      <c r="F149" s="27">
        <f>F150</f>
        <v>6000</v>
      </c>
      <c r="G149" s="28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ht="17.100000000000001" customHeight="1" thickBot="1" x14ac:dyDescent="0.3">
      <c r="A150" s="215" t="s">
        <v>6</v>
      </c>
      <c r="B150" s="216" t="s">
        <v>93</v>
      </c>
      <c r="C150" s="217" t="s">
        <v>138</v>
      </c>
      <c r="D150" s="218">
        <v>9000</v>
      </c>
      <c r="E150" s="218">
        <v>6000</v>
      </c>
      <c r="F150" s="219">
        <v>6000</v>
      </c>
      <c r="G150" s="157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ht="17.100000000000001" customHeight="1" thickTop="1" x14ac:dyDescent="0.25">
      <c r="A151" s="220"/>
      <c r="B151" s="221"/>
      <c r="C151" s="220"/>
      <c r="D151" s="222"/>
      <c r="E151" s="223"/>
      <c r="F151" s="223"/>
      <c r="G151" s="157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ht="17.100000000000001" customHeight="1" thickBot="1" x14ac:dyDescent="0.3">
      <c r="A152" s="224"/>
      <c r="B152" s="225"/>
      <c r="C152" s="224"/>
      <c r="D152" s="166"/>
      <c r="E152" s="167"/>
      <c r="F152" s="168"/>
      <c r="G152" s="40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ht="17.100000000000001" customHeight="1" thickTop="1" x14ac:dyDescent="0.25">
      <c r="A153" s="85" t="s">
        <v>139</v>
      </c>
      <c r="B153" s="86"/>
      <c r="C153" s="226"/>
      <c r="D153" s="26">
        <f>D155+D158</f>
        <v>10550</v>
      </c>
      <c r="E153" s="26">
        <f>E155+E158</f>
        <v>9100</v>
      </c>
      <c r="F153" s="27">
        <f>F155+F158</f>
        <v>8620</v>
      </c>
      <c r="G153" s="28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1:17" ht="17.100000000000001" customHeight="1" x14ac:dyDescent="0.25">
      <c r="A154" s="227" t="s">
        <v>6</v>
      </c>
      <c r="B154" s="131">
        <v>630</v>
      </c>
      <c r="C154" s="132" t="s">
        <v>27</v>
      </c>
      <c r="D154" s="133">
        <f>D155+D158</f>
        <v>10550</v>
      </c>
      <c r="E154" s="133">
        <f>E155+E158</f>
        <v>9100</v>
      </c>
      <c r="F154" s="134">
        <f>F155+F158</f>
        <v>8620</v>
      </c>
      <c r="G154" s="28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7.100000000000001" customHeight="1" x14ac:dyDescent="0.25">
      <c r="A155" s="52" t="s">
        <v>2</v>
      </c>
      <c r="B155" s="192">
        <v>632</v>
      </c>
      <c r="C155" s="60" t="s">
        <v>32</v>
      </c>
      <c r="D155" s="55">
        <f>D156+D157</f>
        <v>8550</v>
      </c>
      <c r="E155" s="55">
        <f>E156+E157</f>
        <v>8100</v>
      </c>
      <c r="F155" s="56">
        <f>F156+F157</f>
        <v>7620</v>
      </c>
      <c r="G155" s="44"/>
      <c r="H155" s="1"/>
      <c r="I155" s="595"/>
      <c r="J155" s="595"/>
      <c r="K155" s="1"/>
      <c r="L155" s="596"/>
      <c r="M155" s="596"/>
      <c r="N155" s="1"/>
      <c r="O155" s="1"/>
      <c r="P155" s="1"/>
      <c r="Q155" s="1"/>
    </row>
    <row r="156" spans="1:17" ht="17.100000000000001" customHeight="1" x14ac:dyDescent="0.25">
      <c r="A156" s="228"/>
      <c r="B156" s="155" t="s">
        <v>116</v>
      </c>
      <c r="C156" s="46" t="s">
        <v>140</v>
      </c>
      <c r="D156" s="38">
        <v>8500</v>
      </c>
      <c r="E156" s="38">
        <v>8000</v>
      </c>
      <c r="F156" s="39">
        <v>7500</v>
      </c>
      <c r="G156" s="40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1:17" ht="17.100000000000001" customHeight="1" x14ac:dyDescent="0.25">
      <c r="A157" s="228"/>
      <c r="B157" s="155" t="s">
        <v>118</v>
      </c>
      <c r="C157" s="46" t="s">
        <v>119</v>
      </c>
      <c r="D157" s="38">
        <v>50</v>
      </c>
      <c r="E157" s="38">
        <v>100</v>
      </c>
      <c r="F157" s="39">
        <v>120</v>
      </c>
      <c r="G157" s="40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ht="17.100000000000001" customHeight="1" x14ac:dyDescent="0.25">
      <c r="A158" s="52" t="s">
        <v>2</v>
      </c>
      <c r="B158" s="105">
        <v>635</v>
      </c>
      <c r="C158" s="54" t="s">
        <v>62</v>
      </c>
      <c r="D158" s="55">
        <f>D159</f>
        <v>2000</v>
      </c>
      <c r="E158" s="55">
        <f>E159</f>
        <v>1000</v>
      </c>
      <c r="F158" s="56">
        <f>F159</f>
        <v>1000</v>
      </c>
      <c r="G158" s="40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ht="17.100000000000001" customHeight="1" thickBot="1" x14ac:dyDescent="0.3">
      <c r="A159" s="229"/>
      <c r="B159" s="161" t="s">
        <v>67</v>
      </c>
      <c r="C159" s="162" t="s">
        <v>141</v>
      </c>
      <c r="D159" s="163">
        <v>2000</v>
      </c>
      <c r="E159" s="163">
        <v>1000</v>
      </c>
      <c r="F159" s="92">
        <v>1000</v>
      </c>
      <c r="G159" s="40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ht="17.100000000000001" customHeight="1" thickTop="1" x14ac:dyDescent="0.25">
      <c r="A160" s="230"/>
      <c r="B160" s="231"/>
      <c r="C160" s="232"/>
      <c r="D160" s="189"/>
      <c r="E160" s="190"/>
      <c r="F160" s="178"/>
      <c r="G160" s="40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ht="17.100000000000001" customHeight="1" thickBot="1" x14ac:dyDescent="0.3">
      <c r="A161" s="224"/>
      <c r="B161" s="233"/>
      <c r="C161" s="3"/>
      <c r="D161" s="166"/>
      <c r="E161" s="200"/>
      <c r="F161" s="168"/>
      <c r="G161" s="40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ht="17.100000000000001" customHeight="1" thickTop="1" x14ac:dyDescent="0.25">
      <c r="A162" s="85" t="s">
        <v>142</v>
      </c>
      <c r="B162" s="86"/>
      <c r="C162" s="180"/>
      <c r="D162" s="26">
        <f>D164+D169</f>
        <v>11200</v>
      </c>
      <c r="E162" s="26">
        <f>E164+E169</f>
        <v>9140</v>
      </c>
      <c r="F162" s="27">
        <f>F164+F169</f>
        <v>8170</v>
      </c>
      <c r="G162" s="28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1:17" ht="17.100000000000001" customHeight="1" x14ac:dyDescent="0.25">
      <c r="A163" s="227" t="s">
        <v>6</v>
      </c>
      <c r="B163" s="131">
        <v>630</v>
      </c>
      <c r="C163" s="132" t="s">
        <v>27</v>
      </c>
      <c r="D163" s="133">
        <f>D164+D169</f>
        <v>11200</v>
      </c>
      <c r="E163" s="133">
        <f>E164+E169</f>
        <v>9140</v>
      </c>
      <c r="F163" s="134">
        <f>F164+F169</f>
        <v>8170</v>
      </c>
      <c r="G163" s="202"/>
      <c r="H163" s="598"/>
      <c r="I163" s="598"/>
      <c r="J163" s="598"/>
      <c r="K163" s="598"/>
      <c r="L163" s="598"/>
      <c r="M163" s="598"/>
      <c r="N163" s="598"/>
      <c r="O163" s="598"/>
      <c r="P163" s="598"/>
      <c r="Q163" s="598"/>
    </row>
    <row r="164" spans="1:17" ht="17.100000000000001" customHeight="1" x14ac:dyDescent="0.25">
      <c r="A164" s="52" t="s">
        <v>2</v>
      </c>
      <c r="B164" s="192">
        <v>632</v>
      </c>
      <c r="C164" s="60" t="s">
        <v>32</v>
      </c>
      <c r="D164" s="55">
        <f>D165+D166+D167+D168</f>
        <v>10200</v>
      </c>
      <c r="E164" s="55">
        <f>E165+E166+E167+E168</f>
        <v>7140</v>
      </c>
      <c r="F164" s="56">
        <f>F165+F166+F167+F168</f>
        <v>7170</v>
      </c>
      <c r="G164" s="44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1:17" ht="17.100000000000001" customHeight="1" x14ac:dyDescent="0.25">
      <c r="A165" s="228"/>
      <c r="B165" s="155" t="s">
        <v>116</v>
      </c>
      <c r="C165" s="46" t="s">
        <v>143</v>
      </c>
      <c r="D165" s="38">
        <v>7500</v>
      </c>
      <c r="E165" s="38">
        <v>5000</v>
      </c>
      <c r="F165" s="39">
        <v>5000</v>
      </c>
      <c r="G165" s="40"/>
      <c r="H165" s="1"/>
      <c r="I165" s="595"/>
      <c r="J165" s="595"/>
      <c r="K165" s="1"/>
      <c r="L165" s="596"/>
      <c r="M165" s="1"/>
      <c r="N165" s="596"/>
      <c r="O165" s="1"/>
      <c r="P165" s="1"/>
      <c r="Q165" s="1"/>
    </row>
    <row r="166" spans="1:17" ht="17.100000000000001" customHeight="1" x14ac:dyDescent="0.25">
      <c r="A166" s="228"/>
      <c r="B166" s="155" t="s">
        <v>35</v>
      </c>
      <c r="C166" s="46" t="s">
        <v>144</v>
      </c>
      <c r="D166" s="38">
        <v>2500</v>
      </c>
      <c r="E166" s="38">
        <v>2000</v>
      </c>
      <c r="F166" s="156">
        <v>2000</v>
      </c>
      <c r="G166" s="157"/>
      <c r="H166" s="1"/>
      <c r="I166" s="595"/>
      <c r="J166" s="595"/>
      <c r="K166" s="1"/>
      <c r="L166" s="596"/>
      <c r="M166" s="596"/>
      <c r="N166" s="596"/>
      <c r="O166" s="1"/>
      <c r="P166" s="1"/>
      <c r="Q166" s="1"/>
    </row>
    <row r="167" spans="1:17" ht="17.100000000000001" customHeight="1" x14ac:dyDescent="0.25">
      <c r="A167" s="228"/>
      <c r="B167" s="155" t="s">
        <v>118</v>
      </c>
      <c r="C167" s="46" t="s">
        <v>145</v>
      </c>
      <c r="D167" s="38">
        <v>100</v>
      </c>
      <c r="E167" s="38">
        <v>100</v>
      </c>
      <c r="F167" s="39">
        <v>120</v>
      </c>
      <c r="G167" s="40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ht="17.100000000000001" customHeight="1" x14ac:dyDescent="0.25">
      <c r="A168" s="228"/>
      <c r="B168" s="155" t="s">
        <v>39</v>
      </c>
      <c r="C168" s="46" t="s">
        <v>146</v>
      </c>
      <c r="D168" s="38">
        <v>100</v>
      </c>
      <c r="E168" s="38">
        <v>40</v>
      </c>
      <c r="F168" s="39">
        <v>50</v>
      </c>
      <c r="G168" s="40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ht="17.100000000000001" customHeight="1" x14ac:dyDescent="0.25">
      <c r="A169" s="52" t="s">
        <v>2</v>
      </c>
      <c r="B169" s="105">
        <v>633</v>
      </c>
      <c r="C169" s="54" t="s">
        <v>147</v>
      </c>
      <c r="D169" s="55">
        <f>D170</f>
        <v>1000</v>
      </c>
      <c r="E169" s="55">
        <f>E170</f>
        <v>2000</v>
      </c>
      <c r="F169" s="56">
        <f>F170</f>
        <v>1000</v>
      </c>
      <c r="G169" s="40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ht="17.100000000000001" customHeight="1" thickBot="1" x14ac:dyDescent="0.3">
      <c r="A170" s="229"/>
      <c r="B170" s="234" t="s">
        <v>148</v>
      </c>
      <c r="C170" s="235" t="s">
        <v>149</v>
      </c>
      <c r="D170" s="163">
        <v>1000</v>
      </c>
      <c r="E170" s="163">
        <v>2000</v>
      </c>
      <c r="F170" s="92">
        <v>1000</v>
      </c>
      <c r="G170" s="40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ht="17.100000000000001" customHeight="1" thickTop="1" x14ac:dyDescent="0.25">
      <c r="A171" s="236"/>
      <c r="B171" s="165"/>
      <c r="C171" s="237"/>
      <c r="D171" s="128"/>
      <c r="E171" s="124"/>
      <c r="F171" s="125"/>
      <c r="G171" s="40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1:17" ht="17.100000000000001" customHeight="1" thickBot="1" x14ac:dyDescent="0.3">
      <c r="A172" s="236"/>
      <c r="B172" s="165"/>
      <c r="C172" s="237"/>
      <c r="D172" s="128"/>
      <c r="E172" s="124"/>
      <c r="F172" s="125"/>
      <c r="G172" s="40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1:17" ht="17.100000000000001" customHeight="1" thickTop="1" x14ac:dyDescent="0.25">
      <c r="A173" s="85" t="s">
        <v>150</v>
      </c>
      <c r="B173" s="238"/>
      <c r="C173" s="239"/>
      <c r="D173" s="26">
        <f>D175+D177</f>
        <v>800</v>
      </c>
      <c r="E173" s="26">
        <f>E175+E177</f>
        <v>750</v>
      </c>
      <c r="F173" s="27">
        <f>F175+F177</f>
        <v>850</v>
      </c>
      <c r="G173" s="240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1:17" ht="17.100000000000001" customHeight="1" x14ac:dyDescent="0.25">
      <c r="A174" s="67" t="s">
        <v>6</v>
      </c>
      <c r="B174" s="241">
        <v>630</v>
      </c>
      <c r="C174" s="242" t="s">
        <v>27</v>
      </c>
      <c r="D174" s="133">
        <f>D175+D177</f>
        <v>800</v>
      </c>
      <c r="E174" s="133">
        <f>E175+E177</f>
        <v>750</v>
      </c>
      <c r="F174" s="134">
        <f>F175+F177</f>
        <v>850</v>
      </c>
      <c r="G174" s="243"/>
      <c r="H174" s="599"/>
      <c r="I174" s="599"/>
      <c r="J174" s="599"/>
      <c r="K174" s="599"/>
      <c r="L174" s="599"/>
      <c r="M174" s="599"/>
      <c r="N174" s="599"/>
      <c r="O174" s="599"/>
      <c r="P174" s="599"/>
      <c r="Q174" s="599"/>
    </row>
    <row r="175" spans="1:17" ht="17.100000000000001" customHeight="1" x14ac:dyDescent="0.25">
      <c r="A175" s="52" t="s">
        <v>2</v>
      </c>
      <c r="B175" s="105">
        <v>633</v>
      </c>
      <c r="C175" s="54" t="s">
        <v>131</v>
      </c>
      <c r="D175" s="55">
        <f>D176</f>
        <v>300</v>
      </c>
      <c r="E175" s="55">
        <f>E176</f>
        <v>350</v>
      </c>
      <c r="F175" s="56">
        <f>F176</f>
        <v>400</v>
      </c>
      <c r="G175" s="244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1:17" ht="17.100000000000001" customHeight="1" x14ac:dyDescent="0.25">
      <c r="A176" s="35" t="s">
        <v>2</v>
      </c>
      <c r="B176" s="245" t="s">
        <v>54</v>
      </c>
      <c r="C176" s="58" t="s">
        <v>151</v>
      </c>
      <c r="D176" s="38">
        <v>300</v>
      </c>
      <c r="E176" s="38">
        <v>350</v>
      </c>
      <c r="F176" s="156">
        <v>400</v>
      </c>
      <c r="G176" s="246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ht="17.100000000000001" customHeight="1" x14ac:dyDescent="0.25">
      <c r="A177" s="247" t="s">
        <v>2</v>
      </c>
      <c r="B177" s="105">
        <v>637</v>
      </c>
      <c r="C177" s="60" t="s">
        <v>152</v>
      </c>
      <c r="D177" s="55">
        <f>D178</f>
        <v>500</v>
      </c>
      <c r="E177" s="55">
        <f>E178</f>
        <v>400</v>
      </c>
      <c r="F177" s="56">
        <f>F178</f>
        <v>450</v>
      </c>
      <c r="G177" s="248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ht="17.100000000000001" customHeight="1" thickBot="1" x14ac:dyDescent="0.3">
      <c r="A178" s="249"/>
      <c r="B178" s="234" t="s">
        <v>86</v>
      </c>
      <c r="C178" s="184" t="s">
        <v>153</v>
      </c>
      <c r="D178" s="163">
        <v>500</v>
      </c>
      <c r="E178" s="163">
        <v>400</v>
      </c>
      <c r="F178" s="92">
        <v>450</v>
      </c>
      <c r="G178" s="244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ht="17.100000000000001" customHeight="1" thickTop="1" x14ac:dyDescent="0.25">
      <c r="A179" s="250"/>
      <c r="B179" s="251"/>
      <c r="C179" s="188"/>
      <c r="D179" s="189"/>
      <c r="E179" s="190"/>
      <c r="F179" s="178"/>
      <c r="G179" s="40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ht="17.100000000000001" customHeight="1" thickBot="1" x14ac:dyDescent="0.3">
      <c r="A180" s="252"/>
      <c r="B180" s="253"/>
      <c r="C180" s="198"/>
      <c r="D180" s="166"/>
      <c r="E180" s="167"/>
      <c r="F180" s="168"/>
      <c r="G180" s="40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1:17" ht="17.100000000000001" customHeight="1" thickTop="1" x14ac:dyDescent="0.25">
      <c r="A181" s="85" t="s">
        <v>154</v>
      </c>
      <c r="B181" s="254"/>
      <c r="C181" s="255"/>
      <c r="D181" s="26">
        <f>D182+D185+D187</f>
        <v>13600</v>
      </c>
      <c r="E181" s="26">
        <f>E182+E185+E187</f>
        <v>4600</v>
      </c>
      <c r="F181" s="27">
        <f>F182+F185+F187</f>
        <v>2600</v>
      </c>
      <c r="G181" s="240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1:17" ht="17.100000000000001" customHeight="1" x14ac:dyDescent="0.25">
      <c r="A182" s="49" t="s">
        <v>6</v>
      </c>
      <c r="B182" s="100">
        <v>633</v>
      </c>
      <c r="C182" s="31" t="s">
        <v>49</v>
      </c>
      <c r="D182" s="32">
        <f>D183+D184</f>
        <v>7000</v>
      </c>
      <c r="E182" s="32">
        <f>E183+E184</f>
        <v>3800</v>
      </c>
      <c r="F182" s="33">
        <f>F183+F184</f>
        <v>1800</v>
      </c>
      <c r="G182" s="248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1:17" ht="17.100000000000001" customHeight="1" x14ac:dyDescent="0.25">
      <c r="A183" s="256"/>
      <c r="B183" s="257" t="s">
        <v>52</v>
      </c>
      <c r="C183" s="258" t="s">
        <v>110</v>
      </c>
      <c r="D183" s="259">
        <v>7000</v>
      </c>
      <c r="E183" s="136">
        <v>3800</v>
      </c>
      <c r="F183" s="137">
        <v>1800</v>
      </c>
      <c r="G183" s="244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1:17" ht="17.100000000000001" customHeight="1" thickBot="1" x14ac:dyDescent="0.3">
      <c r="A184" s="260"/>
      <c r="B184" s="261"/>
      <c r="C184" s="262"/>
      <c r="D184" s="263"/>
      <c r="E184" s="264"/>
      <c r="F184" s="92"/>
      <c r="G184" s="40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1:17" ht="17.100000000000001" customHeight="1" thickTop="1" x14ac:dyDescent="0.25">
      <c r="A185" s="42" t="s">
        <v>6</v>
      </c>
      <c r="B185" s="87">
        <v>637</v>
      </c>
      <c r="C185" s="50" t="s">
        <v>69</v>
      </c>
      <c r="D185" s="32">
        <f t="shared" ref="D185:F185" si="5">D186</f>
        <v>5800</v>
      </c>
      <c r="E185" s="32">
        <f t="shared" si="5"/>
        <v>0</v>
      </c>
      <c r="F185" s="33">
        <f t="shared" si="5"/>
        <v>0</v>
      </c>
      <c r="G185" s="175"/>
      <c r="H185" s="597"/>
      <c r="I185" s="597"/>
      <c r="J185" s="597"/>
      <c r="K185" s="597"/>
      <c r="L185" s="597"/>
      <c r="M185" s="597"/>
      <c r="N185" s="597"/>
      <c r="O185" s="597"/>
      <c r="P185" s="597"/>
      <c r="Q185" s="597"/>
    </row>
    <row r="186" spans="1:17" ht="17.100000000000001" customHeight="1" thickBot="1" x14ac:dyDescent="0.3">
      <c r="A186" s="88"/>
      <c r="B186" s="161" t="s">
        <v>74</v>
      </c>
      <c r="C186" s="162" t="s">
        <v>75</v>
      </c>
      <c r="D186" s="176">
        <v>5800</v>
      </c>
      <c r="E186" s="163">
        <v>0</v>
      </c>
      <c r="F186" s="92">
        <v>0</v>
      </c>
      <c r="G186" s="40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ht="17.100000000000001" customHeight="1" thickTop="1" thickBot="1" x14ac:dyDescent="0.3">
      <c r="A187" s="215" t="s">
        <v>6</v>
      </c>
      <c r="B187" s="216" t="s">
        <v>93</v>
      </c>
      <c r="C187" s="217" t="s">
        <v>155</v>
      </c>
      <c r="D187" s="218">
        <v>800</v>
      </c>
      <c r="E187" s="218">
        <v>800</v>
      </c>
      <c r="F187" s="219">
        <v>800</v>
      </c>
      <c r="G187" s="157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ht="17.100000000000001" customHeight="1" thickTop="1" thickBot="1" x14ac:dyDescent="0.3">
      <c r="A188" s="6"/>
      <c r="B188" s="127"/>
      <c r="C188" s="7"/>
      <c r="D188" s="265"/>
      <c r="E188" s="266"/>
      <c r="F188" s="267"/>
      <c r="G188" s="40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ht="17.100000000000001" customHeight="1" thickTop="1" x14ac:dyDescent="0.25">
      <c r="A189" s="169" t="s">
        <v>156</v>
      </c>
      <c r="B189" s="268"/>
      <c r="C189" s="171"/>
      <c r="D189" s="172">
        <f t="shared" ref="D189:F190" si="6">D190</f>
        <v>2000</v>
      </c>
      <c r="E189" s="172">
        <f t="shared" si="6"/>
        <v>2000</v>
      </c>
      <c r="F189" s="27">
        <f t="shared" si="6"/>
        <v>1000</v>
      </c>
      <c r="G189" s="240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1:17" ht="17.100000000000001" customHeight="1" x14ac:dyDescent="0.25">
      <c r="A190" s="49" t="s">
        <v>6</v>
      </c>
      <c r="B190" s="269">
        <v>635</v>
      </c>
      <c r="C190" s="31" t="s">
        <v>157</v>
      </c>
      <c r="D190" s="32">
        <f t="shared" si="6"/>
        <v>2000</v>
      </c>
      <c r="E190" s="32">
        <f t="shared" si="6"/>
        <v>2000</v>
      </c>
      <c r="F190" s="33">
        <f t="shared" si="6"/>
        <v>1000</v>
      </c>
      <c r="G190" s="248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1:17" ht="17.100000000000001" customHeight="1" thickBot="1" x14ac:dyDescent="0.3">
      <c r="A191" s="270"/>
      <c r="B191" s="234" t="s">
        <v>67</v>
      </c>
      <c r="C191" s="184" t="s">
        <v>158</v>
      </c>
      <c r="D191" s="259">
        <v>2000</v>
      </c>
      <c r="E191" s="136">
        <v>2000</v>
      </c>
      <c r="F191" s="92">
        <v>1000</v>
      </c>
      <c r="G191" s="244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1:17" ht="17.100000000000001" customHeight="1" thickTop="1" thickBot="1" x14ac:dyDescent="0.3">
      <c r="A192" s="230"/>
      <c r="B192" s="251"/>
      <c r="C192" s="188"/>
      <c r="D192" s="189"/>
      <c r="E192" s="190"/>
      <c r="F192" s="178"/>
      <c r="G192" s="40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1:17" ht="17.100000000000001" customHeight="1" thickTop="1" x14ac:dyDescent="0.25">
      <c r="A193" s="85" t="s">
        <v>159</v>
      </c>
      <c r="B193" s="271"/>
      <c r="C193" s="226"/>
      <c r="D193" s="26">
        <f>D194+D198</f>
        <v>3650</v>
      </c>
      <c r="E193" s="272">
        <f>E194+E198</f>
        <v>3270</v>
      </c>
      <c r="F193" s="27">
        <f>F194+F198</f>
        <v>2380</v>
      </c>
      <c r="G193" s="240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1:17" ht="17.100000000000001" customHeight="1" x14ac:dyDescent="0.25">
      <c r="A194" s="49" t="s">
        <v>6</v>
      </c>
      <c r="B194" s="100">
        <v>632</v>
      </c>
      <c r="C194" s="31" t="s">
        <v>32</v>
      </c>
      <c r="D194" s="32">
        <f>D195+D196+D197</f>
        <v>2150</v>
      </c>
      <c r="E194" s="32">
        <f>E195+E196+E197</f>
        <v>2770</v>
      </c>
      <c r="F194" s="33">
        <f>F195+F196+F197</f>
        <v>1880</v>
      </c>
      <c r="G194" s="248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ht="17.100000000000001" customHeight="1" x14ac:dyDescent="0.25">
      <c r="A195" s="41"/>
      <c r="B195" s="155" t="s">
        <v>116</v>
      </c>
      <c r="C195" s="46" t="s">
        <v>117</v>
      </c>
      <c r="D195" s="273">
        <v>600</v>
      </c>
      <c r="E195" s="38">
        <v>700</v>
      </c>
      <c r="F195" s="39">
        <v>800</v>
      </c>
      <c r="G195" s="244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ht="17.100000000000001" customHeight="1" x14ac:dyDescent="0.25">
      <c r="A196" s="41"/>
      <c r="B196" s="155">
        <v>632002</v>
      </c>
      <c r="C196" s="46" t="s">
        <v>119</v>
      </c>
      <c r="D196" s="273">
        <v>50</v>
      </c>
      <c r="E196" s="38">
        <v>70</v>
      </c>
      <c r="F196" s="39">
        <v>80</v>
      </c>
      <c r="G196" s="244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ht="17.100000000000001" customHeight="1" x14ac:dyDescent="0.25">
      <c r="A197" s="274"/>
      <c r="B197" s="102" t="s">
        <v>52</v>
      </c>
      <c r="C197" s="37" t="s">
        <v>160</v>
      </c>
      <c r="D197" s="273">
        <v>1500</v>
      </c>
      <c r="E197" s="38">
        <v>2000</v>
      </c>
      <c r="F197" s="39">
        <v>1000</v>
      </c>
      <c r="G197" s="244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ht="17.100000000000001" customHeight="1" x14ac:dyDescent="0.25">
      <c r="A198" s="42" t="s">
        <v>6</v>
      </c>
      <c r="B198" s="100">
        <v>642</v>
      </c>
      <c r="C198" s="31" t="s">
        <v>161</v>
      </c>
      <c r="D198" s="32">
        <f>D199</f>
        <v>1500</v>
      </c>
      <c r="E198" s="32">
        <f>E199</f>
        <v>500</v>
      </c>
      <c r="F198" s="33">
        <f>F199</f>
        <v>500</v>
      </c>
      <c r="G198" s="248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1:17" ht="17.100000000000001" customHeight="1" thickBot="1" x14ac:dyDescent="0.3">
      <c r="A199" s="17"/>
      <c r="B199" s="275" t="s">
        <v>162</v>
      </c>
      <c r="C199" s="258" t="s">
        <v>163</v>
      </c>
      <c r="D199" s="259">
        <v>1500</v>
      </c>
      <c r="E199" s="136">
        <v>500</v>
      </c>
      <c r="F199" s="92">
        <v>500</v>
      </c>
      <c r="G199" s="244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1:17" ht="17.100000000000001" customHeight="1" thickTop="1" x14ac:dyDescent="0.25">
      <c r="A200" s="177"/>
      <c r="B200" s="276"/>
      <c r="C200" s="188"/>
      <c r="D200" s="189"/>
      <c r="E200" s="190"/>
      <c r="F200" s="178"/>
      <c r="G200" s="40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1:17" ht="17.100000000000001" customHeight="1" thickBot="1" x14ac:dyDescent="0.3">
      <c r="A201" s="4"/>
      <c r="B201" s="277"/>
      <c r="C201" s="198"/>
      <c r="D201" s="199"/>
      <c r="E201" s="200"/>
      <c r="F201" s="168"/>
      <c r="G201" s="40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1:17" ht="17.100000000000001" customHeight="1" thickTop="1" x14ac:dyDescent="0.25">
      <c r="A202" s="85" t="s">
        <v>164</v>
      </c>
      <c r="B202" s="278"/>
      <c r="C202" s="25"/>
      <c r="D202" s="26">
        <f>D203+D206+D210+D219</f>
        <v>103600</v>
      </c>
      <c r="E202" s="26">
        <f>E203+E206+E210+E219</f>
        <v>99450</v>
      </c>
      <c r="F202" s="27">
        <f>F203+F206+F210+F219</f>
        <v>100240</v>
      </c>
      <c r="G202" s="240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1:17" ht="17.100000000000001" customHeight="1" x14ac:dyDescent="0.25">
      <c r="A203" s="42" t="s">
        <v>92</v>
      </c>
      <c r="B203" s="279">
        <v>630</v>
      </c>
      <c r="C203" s="280" t="s">
        <v>27</v>
      </c>
      <c r="D203" s="151">
        <f t="shared" ref="D203:F204" si="7">D204</f>
        <v>4500</v>
      </c>
      <c r="E203" s="151">
        <f t="shared" si="7"/>
        <v>1500</v>
      </c>
      <c r="F203" s="152">
        <f t="shared" si="7"/>
        <v>1000</v>
      </c>
      <c r="G203" s="240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ht="17.100000000000001" customHeight="1" x14ac:dyDescent="0.25">
      <c r="A204" s="52"/>
      <c r="B204" s="105">
        <v>633</v>
      </c>
      <c r="C204" s="54" t="s">
        <v>131</v>
      </c>
      <c r="D204" s="55">
        <f t="shared" si="7"/>
        <v>4500</v>
      </c>
      <c r="E204" s="55">
        <f t="shared" si="7"/>
        <v>1500</v>
      </c>
      <c r="F204" s="56">
        <f t="shared" si="7"/>
        <v>1000</v>
      </c>
      <c r="G204" s="240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ht="17.100000000000001" customHeight="1" x14ac:dyDescent="0.25">
      <c r="A205" s="204"/>
      <c r="B205" s="281">
        <v>633006</v>
      </c>
      <c r="C205" s="61" t="s">
        <v>110</v>
      </c>
      <c r="D205" s="38">
        <v>4500</v>
      </c>
      <c r="E205" s="38">
        <v>1500</v>
      </c>
      <c r="F205" s="156">
        <v>1000</v>
      </c>
      <c r="G205" s="240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ht="17.100000000000001" customHeight="1" x14ac:dyDescent="0.25">
      <c r="A206" s="42" t="s">
        <v>6</v>
      </c>
      <c r="B206" s="279">
        <v>610</v>
      </c>
      <c r="C206" s="282" t="s">
        <v>7</v>
      </c>
      <c r="D206" s="151">
        <f>D207+D208+D209</f>
        <v>61500</v>
      </c>
      <c r="E206" s="151">
        <f>E207+E208+E209</f>
        <v>61500</v>
      </c>
      <c r="F206" s="152">
        <f>F207+F208+F209</f>
        <v>64500</v>
      </c>
      <c r="G206" s="248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ht="17.100000000000001" customHeight="1" x14ac:dyDescent="0.25">
      <c r="A207" s="204"/>
      <c r="B207" s="155">
        <v>611</v>
      </c>
      <c r="C207" s="46" t="s">
        <v>8</v>
      </c>
      <c r="D207" s="38">
        <v>55000</v>
      </c>
      <c r="E207" s="38">
        <v>55000</v>
      </c>
      <c r="F207" s="39">
        <v>55000</v>
      </c>
      <c r="G207" s="244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1:17" ht="17.100000000000001" customHeight="1" x14ac:dyDescent="0.25">
      <c r="A208" s="204"/>
      <c r="B208" s="155">
        <v>612</v>
      </c>
      <c r="C208" s="46" t="s">
        <v>9</v>
      </c>
      <c r="D208" s="38">
        <v>5000</v>
      </c>
      <c r="E208" s="38">
        <v>5000</v>
      </c>
      <c r="F208" s="39">
        <v>8000</v>
      </c>
      <c r="G208" s="244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1:17" ht="17.100000000000001" customHeight="1" x14ac:dyDescent="0.25">
      <c r="A209" s="42" t="s">
        <v>92</v>
      </c>
      <c r="B209" s="283">
        <v>614</v>
      </c>
      <c r="C209" s="37" t="s">
        <v>165</v>
      </c>
      <c r="D209" s="38">
        <v>1500</v>
      </c>
      <c r="E209" s="38">
        <v>1500</v>
      </c>
      <c r="F209" s="39">
        <v>1500</v>
      </c>
      <c r="G209" s="244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1:17" ht="17.100000000000001" customHeight="1" x14ac:dyDescent="0.25">
      <c r="A210" s="42" t="s">
        <v>6</v>
      </c>
      <c r="B210" s="279">
        <v>620</v>
      </c>
      <c r="C210" s="284" t="s">
        <v>10</v>
      </c>
      <c r="D210" s="151">
        <f>D211+D212+D213+D214+D215+D216+D217+D218</f>
        <v>22050</v>
      </c>
      <c r="E210" s="151">
        <f>E211+E212+E213+E214+E215+E216+E217+E218</f>
        <v>21000</v>
      </c>
      <c r="F210" s="152">
        <f>F211+F212+F213+F214+F215+F216+F217+F218</f>
        <v>23100</v>
      </c>
      <c r="G210" s="248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1:17" ht="17.100000000000001" customHeight="1" x14ac:dyDescent="0.25">
      <c r="A211" s="204"/>
      <c r="B211" s="245">
        <v>621</v>
      </c>
      <c r="C211" s="58" t="s">
        <v>166</v>
      </c>
      <c r="D211" s="47">
        <v>3150</v>
      </c>
      <c r="E211" s="47">
        <v>3000</v>
      </c>
      <c r="F211" s="47">
        <v>3500</v>
      </c>
      <c r="G211" s="248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1:17" ht="17.100000000000001" customHeight="1" x14ac:dyDescent="0.25">
      <c r="A212" s="204"/>
      <c r="B212" s="155">
        <v>623</v>
      </c>
      <c r="C212" s="46" t="s">
        <v>167</v>
      </c>
      <c r="D212" s="47">
        <v>3000</v>
      </c>
      <c r="E212" s="47">
        <v>2000</v>
      </c>
      <c r="F212" s="47">
        <v>3000</v>
      </c>
      <c r="G212" s="246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ht="17.100000000000001" customHeight="1" x14ac:dyDescent="0.25">
      <c r="A213" s="204"/>
      <c r="B213" s="155" t="s">
        <v>14</v>
      </c>
      <c r="C213" s="46" t="s">
        <v>15</v>
      </c>
      <c r="D213" s="47">
        <v>900</v>
      </c>
      <c r="E213" s="47">
        <v>1000</v>
      </c>
      <c r="F213" s="47">
        <v>1100</v>
      </c>
      <c r="G213" s="246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ht="17.100000000000001" customHeight="1" x14ac:dyDescent="0.25">
      <c r="A214" s="204"/>
      <c r="B214" s="155" t="s">
        <v>16</v>
      </c>
      <c r="C214" s="46" t="s">
        <v>17</v>
      </c>
      <c r="D214" s="47">
        <v>9000</v>
      </c>
      <c r="E214" s="47">
        <v>9000</v>
      </c>
      <c r="F214" s="47">
        <v>9200</v>
      </c>
      <c r="G214" s="246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ht="17.100000000000001" customHeight="1" x14ac:dyDescent="0.25">
      <c r="A215" s="204"/>
      <c r="B215" s="155" t="s">
        <v>18</v>
      </c>
      <c r="C215" s="46" t="s">
        <v>19</v>
      </c>
      <c r="D215" s="47">
        <v>500</v>
      </c>
      <c r="E215" s="47">
        <v>500</v>
      </c>
      <c r="F215" s="47">
        <v>600</v>
      </c>
      <c r="G215" s="246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ht="17.100000000000001" customHeight="1" x14ac:dyDescent="0.25">
      <c r="A216" s="204"/>
      <c r="B216" s="155" t="s">
        <v>20</v>
      </c>
      <c r="C216" s="46" t="s">
        <v>21</v>
      </c>
      <c r="D216" s="47">
        <v>1900</v>
      </c>
      <c r="E216" s="47">
        <v>1900</v>
      </c>
      <c r="F216" s="47">
        <v>2000</v>
      </c>
      <c r="G216" s="246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1:17" ht="17.100000000000001" customHeight="1" x14ac:dyDescent="0.25">
      <c r="A217" s="204"/>
      <c r="B217" s="155" t="s">
        <v>22</v>
      </c>
      <c r="C217" s="46" t="s">
        <v>23</v>
      </c>
      <c r="D217" s="47">
        <v>600</v>
      </c>
      <c r="E217" s="47">
        <v>600</v>
      </c>
      <c r="F217" s="47">
        <v>700</v>
      </c>
      <c r="G217" s="246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1:17" ht="17.100000000000001" customHeight="1" x14ac:dyDescent="0.25">
      <c r="A218" s="204"/>
      <c r="B218" s="155" t="s">
        <v>24</v>
      </c>
      <c r="C218" s="46" t="s">
        <v>25</v>
      </c>
      <c r="D218" s="47">
        <v>3000</v>
      </c>
      <c r="E218" s="47">
        <v>3000</v>
      </c>
      <c r="F218" s="47">
        <v>3000</v>
      </c>
      <c r="G218" s="246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7.100000000000001" customHeight="1" x14ac:dyDescent="0.25">
      <c r="A219" s="42" t="s">
        <v>6</v>
      </c>
      <c r="B219" s="279">
        <v>630</v>
      </c>
      <c r="C219" s="280" t="s">
        <v>27</v>
      </c>
      <c r="D219" s="151">
        <f>D220+D222+D227+D231+D233</f>
        <v>15550</v>
      </c>
      <c r="E219" s="151">
        <f>E220+E222+E227+E231+E233</f>
        <v>15450</v>
      </c>
      <c r="F219" s="152">
        <f>F220+F222+F227+F231+F233</f>
        <v>11640</v>
      </c>
      <c r="G219" s="248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7.100000000000001" customHeight="1" x14ac:dyDescent="0.25">
      <c r="A220" s="52" t="s">
        <v>28</v>
      </c>
      <c r="B220" s="105">
        <v>631</v>
      </c>
      <c r="C220" s="54" t="s">
        <v>29</v>
      </c>
      <c r="D220" s="55">
        <f>D221</f>
        <v>50</v>
      </c>
      <c r="E220" s="55">
        <f>E221</f>
        <v>100</v>
      </c>
      <c r="F220" s="56">
        <f>F221</f>
        <v>100</v>
      </c>
      <c r="G220" s="285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7.100000000000001" customHeight="1" x14ac:dyDescent="0.25">
      <c r="A221" s="41"/>
      <c r="B221" s="245" t="s">
        <v>30</v>
      </c>
      <c r="C221" s="58" t="s">
        <v>31</v>
      </c>
      <c r="D221" s="38">
        <v>50</v>
      </c>
      <c r="E221" s="38">
        <v>100</v>
      </c>
      <c r="F221" s="39">
        <v>100</v>
      </c>
      <c r="G221" s="244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7.100000000000001" customHeight="1" x14ac:dyDescent="0.25">
      <c r="A222" s="59"/>
      <c r="B222" s="105">
        <v>632</v>
      </c>
      <c r="C222" s="60" t="s">
        <v>32</v>
      </c>
      <c r="D222" s="55">
        <f>D223+D224+D225+D226</f>
        <v>11150</v>
      </c>
      <c r="E222" s="55">
        <f>E223+E224+E225+E226</f>
        <v>10620</v>
      </c>
      <c r="F222" s="56">
        <f>F223+F224+F225+F226</f>
        <v>7710</v>
      </c>
      <c r="G222" s="285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7.100000000000001" customHeight="1" x14ac:dyDescent="0.25">
      <c r="A223" s="41"/>
      <c r="B223" s="245" t="s">
        <v>116</v>
      </c>
      <c r="C223" s="58" t="s">
        <v>117</v>
      </c>
      <c r="D223" s="38">
        <v>10500</v>
      </c>
      <c r="E223" s="38">
        <v>10000</v>
      </c>
      <c r="F223" s="39">
        <v>7000</v>
      </c>
      <c r="G223" s="244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7.100000000000001" customHeight="1" x14ac:dyDescent="0.25">
      <c r="A224" s="41"/>
      <c r="B224" s="245" t="s">
        <v>118</v>
      </c>
      <c r="C224" s="58" t="s">
        <v>119</v>
      </c>
      <c r="D224" s="38">
        <v>400</v>
      </c>
      <c r="E224" s="38">
        <v>450</v>
      </c>
      <c r="F224" s="39">
        <v>500</v>
      </c>
      <c r="G224" s="244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7.100000000000001" customHeight="1" x14ac:dyDescent="0.25">
      <c r="A225" s="41"/>
      <c r="B225" s="245" t="s">
        <v>168</v>
      </c>
      <c r="C225" s="58" t="s">
        <v>169</v>
      </c>
      <c r="D225" s="38">
        <v>100</v>
      </c>
      <c r="E225" s="38">
        <v>40</v>
      </c>
      <c r="F225" s="39">
        <v>60</v>
      </c>
      <c r="G225" s="244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7.100000000000001" customHeight="1" x14ac:dyDescent="0.25">
      <c r="A226" s="41"/>
      <c r="B226" s="286">
        <v>632005</v>
      </c>
      <c r="C226" s="61" t="s">
        <v>170</v>
      </c>
      <c r="D226" s="38">
        <v>150</v>
      </c>
      <c r="E226" s="38">
        <v>130</v>
      </c>
      <c r="F226" s="39">
        <v>150</v>
      </c>
      <c r="G226" s="244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7.100000000000001" customHeight="1" x14ac:dyDescent="0.25">
      <c r="A227" s="59"/>
      <c r="B227" s="105">
        <v>633</v>
      </c>
      <c r="C227" s="54" t="s">
        <v>49</v>
      </c>
      <c r="D227" s="55">
        <f>D228+D229+D230</f>
        <v>1400</v>
      </c>
      <c r="E227" s="55">
        <f>E228+E229+E230</f>
        <v>1550</v>
      </c>
      <c r="F227" s="56">
        <f>F228+F229+F230</f>
        <v>2060</v>
      </c>
      <c r="G227" s="285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7.100000000000001" customHeight="1" x14ac:dyDescent="0.25">
      <c r="A228" s="204"/>
      <c r="B228" s="245" t="s">
        <v>52</v>
      </c>
      <c r="C228" s="58" t="s">
        <v>110</v>
      </c>
      <c r="D228" s="38">
        <v>1000</v>
      </c>
      <c r="E228" s="38">
        <v>1200</v>
      </c>
      <c r="F228" s="39">
        <v>1700</v>
      </c>
      <c r="G228" s="244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7.100000000000001" customHeight="1" x14ac:dyDescent="0.25">
      <c r="A229" s="204"/>
      <c r="B229" s="245" t="s">
        <v>54</v>
      </c>
      <c r="C229" s="58" t="s">
        <v>55</v>
      </c>
      <c r="D229" s="38">
        <v>200</v>
      </c>
      <c r="E229" s="38">
        <v>200</v>
      </c>
      <c r="F229" s="39">
        <v>200</v>
      </c>
      <c r="G229" s="244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7.100000000000001" customHeight="1" x14ac:dyDescent="0.25">
      <c r="A230" s="204"/>
      <c r="B230" s="245" t="s">
        <v>56</v>
      </c>
      <c r="C230" s="58" t="s">
        <v>171</v>
      </c>
      <c r="D230" s="38">
        <v>200</v>
      </c>
      <c r="E230" s="38">
        <v>150</v>
      </c>
      <c r="F230" s="39">
        <v>160</v>
      </c>
      <c r="G230" s="244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7.100000000000001" customHeight="1" x14ac:dyDescent="0.25">
      <c r="A231" s="287"/>
      <c r="B231" s="105">
        <v>635</v>
      </c>
      <c r="C231" s="60" t="s">
        <v>172</v>
      </c>
      <c r="D231" s="55">
        <f>D232</f>
        <v>1500</v>
      </c>
      <c r="E231" s="55">
        <f>E232</f>
        <v>2000</v>
      </c>
      <c r="F231" s="56">
        <f>F232</f>
        <v>500</v>
      </c>
      <c r="G231" s="244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7.100000000000001" customHeight="1" x14ac:dyDescent="0.25">
      <c r="A232" s="288"/>
      <c r="B232" s="286">
        <v>635006</v>
      </c>
      <c r="C232" s="58" t="s">
        <v>173</v>
      </c>
      <c r="D232" s="38">
        <v>1500</v>
      </c>
      <c r="E232" s="38">
        <v>2000</v>
      </c>
      <c r="F232" s="39">
        <v>500</v>
      </c>
      <c r="G232" s="244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7.100000000000001" customHeight="1" x14ac:dyDescent="0.25">
      <c r="A233" s="287"/>
      <c r="B233" s="105">
        <v>637</v>
      </c>
      <c r="C233" s="60" t="s">
        <v>69</v>
      </c>
      <c r="D233" s="55">
        <f>D234+D235+D236</f>
        <v>1450</v>
      </c>
      <c r="E233" s="55">
        <f>E234+E235+E236</f>
        <v>1180</v>
      </c>
      <c r="F233" s="56">
        <f>F234+F235+F236</f>
        <v>1270</v>
      </c>
      <c r="G233" s="285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7.100000000000001" customHeight="1" x14ac:dyDescent="0.25">
      <c r="A234" s="204"/>
      <c r="B234" s="155" t="s">
        <v>78</v>
      </c>
      <c r="C234" s="46" t="s">
        <v>79</v>
      </c>
      <c r="D234" s="38">
        <v>750</v>
      </c>
      <c r="E234" s="38">
        <v>650</v>
      </c>
      <c r="F234" s="39">
        <v>700</v>
      </c>
      <c r="G234" s="244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7.100000000000001" customHeight="1" x14ac:dyDescent="0.25">
      <c r="A235" s="289"/>
      <c r="B235" s="290" t="s">
        <v>80</v>
      </c>
      <c r="C235" s="291" t="s">
        <v>174</v>
      </c>
      <c r="D235" s="136">
        <v>300</v>
      </c>
      <c r="E235" s="136">
        <v>130</v>
      </c>
      <c r="F235" s="137">
        <v>150</v>
      </c>
      <c r="G235" s="244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7.100000000000001" customHeight="1" thickBot="1" x14ac:dyDescent="0.3">
      <c r="A236" s="183"/>
      <c r="B236" s="161" t="s">
        <v>82</v>
      </c>
      <c r="C236" s="162" t="s">
        <v>83</v>
      </c>
      <c r="D236" s="163">
        <v>400</v>
      </c>
      <c r="E236" s="163">
        <v>400</v>
      </c>
      <c r="F236" s="92">
        <v>420</v>
      </c>
      <c r="G236" s="244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7.100000000000001" customHeight="1" thickTop="1" x14ac:dyDescent="0.25">
      <c r="A237" s="191"/>
      <c r="B237" s="127"/>
      <c r="C237" s="7"/>
      <c r="D237" s="128"/>
      <c r="E237" s="129"/>
      <c r="F237" s="125"/>
      <c r="G237" s="40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7.100000000000001" customHeight="1" x14ac:dyDescent="0.25">
      <c r="A238" s="191"/>
      <c r="B238" s="127"/>
      <c r="C238" s="7"/>
      <c r="D238" s="128"/>
      <c r="E238" s="129"/>
      <c r="F238" s="125"/>
      <c r="G238" s="40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7.100000000000001" customHeight="1" thickBot="1" x14ac:dyDescent="0.3">
      <c r="A239" s="191"/>
      <c r="B239" s="122"/>
      <c r="C239" s="7"/>
      <c r="D239" s="123"/>
      <c r="E239" s="124"/>
      <c r="F239" s="125"/>
      <c r="G239" s="40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7.100000000000001" customHeight="1" thickTop="1" x14ac:dyDescent="0.25">
      <c r="A240" s="85" t="s">
        <v>175</v>
      </c>
      <c r="B240" s="278"/>
      <c r="C240" s="25"/>
      <c r="D240" s="26">
        <f>D241+D245+D255</f>
        <v>121000</v>
      </c>
      <c r="E240" s="26">
        <f>E241+E245+E255</f>
        <v>100800</v>
      </c>
      <c r="F240" s="27">
        <f>F241+F245+F255</f>
        <v>100800</v>
      </c>
      <c r="G240" s="240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7.100000000000001" customHeight="1" x14ac:dyDescent="0.25">
      <c r="A241" s="42" t="s">
        <v>92</v>
      </c>
      <c r="B241" s="279">
        <v>610</v>
      </c>
      <c r="C241" s="282" t="s">
        <v>7</v>
      </c>
      <c r="D241" s="151">
        <f>D242+D243+D244</f>
        <v>54000</v>
      </c>
      <c r="E241" s="151">
        <f>E242+E243+E244</f>
        <v>59800</v>
      </c>
      <c r="F241" s="152">
        <f>F242+F243+F244</f>
        <v>62800</v>
      </c>
      <c r="G241" s="248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7.100000000000001" customHeight="1" x14ac:dyDescent="0.25">
      <c r="A242" s="204"/>
      <c r="B242" s="155">
        <v>611</v>
      </c>
      <c r="C242" s="46" t="s">
        <v>8</v>
      </c>
      <c r="D242" s="38">
        <v>47000</v>
      </c>
      <c r="E242" s="38">
        <v>51000</v>
      </c>
      <c r="F242" s="206">
        <v>52000</v>
      </c>
      <c r="G242" s="244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7.100000000000001" customHeight="1" x14ac:dyDescent="0.25">
      <c r="A243" s="204"/>
      <c r="B243" s="155">
        <v>612</v>
      </c>
      <c r="C243" s="46" t="s">
        <v>9</v>
      </c>
      <c r="D243" s="38">
        <v>6000</v>
      </c>
      <c r="E243" s="38">
        <v>8000</v>
      </c>
      <c r="F243" s="206">
        <v>10000</v>
      </c>
      <c r="G243" s="244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7.100000000000001" customHeight="1" x14ac:dyDescent="0.25">
      <c r="A244" s="204" t="s">
        <v>92</v>
      </c>
      <c r="B244" s="155" t="s">
        <v>176</v>
      </c>
      <c r="C244" s="46" t="s">
        <v>177</v>
      </c>
      <c r="D244" s="38">
        <v>1000</v>
      </c>
      <c r="E244" s="38">
        <v>800</v>
      </c>
      <c r="F244" s="206">
        <v>800</v>
      </c>
      <c r="G244" s="244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7.100000000000001" customHeight="1" x14ac:dyDescent="0.25">
      <c r="A245" s="42" t="s">
        <v>92</v>
      </c>
      <c r="B245" s="279">
        <v>620</v>
      </c>
      <c r="C245" s="284" t="s">
        <v>10</v>
      </c>
      <c r="D245" s="151">
        <f>D246+D247+D248+D249+D250+D251+D252+D253+D254</f>
        <v>19600</v>
      </c>
      <c r="E245" s="151">
        <f>E246+E247+E248+E249+E250+E251+E252+E253+E254</f>
        <v>20700</v>
      </c>
      <c r="F245" s="152">
        <f>F246+F247+F248+F249+F250+F251+F252+F253+F254</f>
        <v>19750</v>
      </c>
      <c r="G245" s="248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7.100000000000001" customHeight="1" x14ac:dyDescent="0.25">
      <c r="A246" s="204"/>
      <c r="B246" s="155">
        <v>621</v>
      </c>
      <c r="C246" s="46" t="s">
        <v>11</v>
      </c>
      <c r="D246" s="47">
        <v>2900</v>
      </c>
      <c r="E246" s="47">
        <v>3150</v>
      </c>
      <c r="F246" s="292">
        <v>3300</v>
      </c>
      <c r="G246" s="246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7.100000000000001" customHeight="1" x14ac:dyDescent="0.25">
      <c r="A247" s="204"/>
      <c r="B247" s="155">
        <v>623</v>
      </c>
      <c r="C247" s="46" t="s">
        <v>167</v>
      </c>
      <c r="D247" s="47">
        <v>2500</v>
      </c>
      <c r="E247" s="47">
        <v>2500</v>
      </c>
      <c r="F247" s="292">
        <v>2000</v>
      </c>
      <c r="G247" s="246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7.100000000000001" customHeight="1" x14ac:dyDescent="0.25">
      <c r="A248" s="204"/>
      <c r="B248" s="155" t="s">
        <v>14</v>
      </c>
      <c r="C248" s="46" t="s">
        <v>15</v>
      </c>
      <c r="D248" s="47">
        <v>750</v>
      </c>
      <c r="E248" s="47">
        <v>800</v>
      </c>
      <c r="F248" s="292">
        <v>800</v>
      </c>
      <c r="G248" s="246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7.100000000000001" customHeight="1" x14ac:dyDescent="0.25">
      <c r="A249" s="204"/>
      <c r="B249" s="155" t="s">
        <v>16</v>
      </c>
      <c r="C249" s="46" t="s">
        <v>17</v>
      </c>
      <c r="D249" s="47">
        <v>7600</v>
      </c>
      <c r="E249" s="47">
        <v>8500</v>
      </c>
      <c r="F249" s="292">
        <v>7500</v>
      </c>
      <c r="G249" s="246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7.100000000000001" customHeight="1" x14ac:dyDescent="0.25">
      <c r="A250" s="204"/>
      <c r="B250" s="155" t="s">
        <v>18</v>
      </c>
      <c r="C250" s="46" t="s">
        <v>19</v>
      </c>
      <c r="D250" s="47">
        <v>450</v>
      </c>
      <c r="E250" s="47">
        <v>450</v>
      </c>
      <c r="F250" s="292">
        <v>500</v>
      </c>
      <c r="G250" s="246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7.100000000000001" customHeight="1" x14ac:dyDescent="0.25">
      <c r="A251" s="204"/>
      <c r="B251" s="155" t="s">
        <v>20</v>
      </c>
      <c r="C251" s="46" t="s">
        <v>21</v>
      </c>
      <c r="D251" s="47">
        <v>1700</v>
      </c>
      <c r="E251" s="47">
        <v>1600</v>
      </c>
      <c r="F251" s="292">
        <v>1700</v>
      </c>
      <c r="G251" s="246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7.100000000000001" customHeight="1" x14ac:dyDescent="0.25">
      <c r="A252" s="204"/>
      <c r="B252" s="155" t="s">
        <v>22</v>
      </c>
      <c r="C252" s="46" t="s">
        <v>23</v>
      </c>
      <c r="D252" s="47">
        <v>600</v>
      </c>
      <c r="E252" s="47">
        <v>600</v>
      </c>
      <c r="F252" s="292">
        <v>650</v>
      </c>
      <c r="G252" s="246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7.100000000000001" customHeight="1" x14ac:dyDescent="0.25">
      <c r="A253" s="204"/>
      <c r="B253" s="155" t="s">
        <v>24</v>
      </c>
      <c r="C253" s="46" t="s">
        <v>25</v>
      </c>
      <c r="D253" s="47">
        <v>2600</v>
      </c>
      <c r="E253" s="47">
        <v>2600</v>
      </c>
      <c r="F253" s="292">
        <v>2800</v>
      </c>
      <c r="G253" s="246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7.100000000000001" customHeight="1" x14ac:dyDescent="0.25">
      <c r="A254" s="204"/>
      <c r="B254" s="155">
        <v>627</v>
      </c>
      <c r="C254" s="46" t="s">
        <v>26</v>
      </c>
      <c r="D254" s="47">
        <v>500</v>
      </c>
      <c r="E254" s="47">
        <v>500</v>
      </c>
      <c r="F254" s="292">
        <v>500</v>
      </c>
      <c r="G254" s="246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7.100000000000001" customHeight="1" x14ac:dyDescent="0.25">
      <c r="A255" s="42" t="s">
        <v>92</v>
      </c>
      <c r="B255" s="279">
        <v>630</v>
      </c>
      <c r="C255" s="280" t="s">
        <v>27</v>
      </c>
      <c r="D255" s="151">
        <f>D256+D258+D263+D267+D270</f>
        <v>47400</v>
      </c>
      <c r="E255" s="151">
        <f>E256+E258+E263+E267+E270</f>
        <v>20300</v>
      </c>
      <c r="F255" s="152">
        <f>F256+F258+F263+F267+F270</f>
        <v>18250</v>
      </c>
      <c r="G255" s="248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7.100000000000001" customHeight="1" x14ac:dyDescent="0.25">
      <c r="A256" s="52" t="s">
        <v>28</v>
      </c>
      <c r="B256" s="105">
        <v>631</v>
      </c>
      <c r="C256" s="54" t="s">
        <v>29</v>
      </c>
      <c r="D256" s="55">
        <f>D257</f>
        <v>100</v>
      </c>
      <c r="E256" s="55">
        <f>E257</f>
        <v>200</v>
      </c>
      <c r="F256" s="56">
        <f>F257</f>
        <v>200</v>
      </c>
      <c r="G256" s="246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7.100000000000001" customHeight="1" x14ac:dyDescent="0.25">
      <c r="A257" s="41"/>
      <c r="B257" s="245" t="s">
        <v>30</v>
      </c>
      <c r="C257" s="58" t="s">
        <v>31</v>
      </c>
      <c r="D257" s="38">
        <v>100</v>
      </c>
      <c r="E257" s="38">
        <v>200</v>
      </c>
      <c r="F257" s="156">
        <v>200</v>
      </c>
      <c r="G257" s="246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7.100000000000001" customHeight="1" x14ac:dyDescent="0.25">
      <c r="A258" s="59"/>
      <c r="B258" s="105">
        <v>632</v>
      </c>
      <c r="C258" s="60" t="s">
        <v>32</v>
      </c>
      <c r="D258" s="55">
        <f>D259+D260+D261+D262</f>
        <v>39600</v>
      </c>
      <c r="E258" s="55">
        <f>E259+E260+E261+E262</f>
        <v>13840</v>
      </c>
      <c r="F258" s="56">
        <f>F259+F260+F261+F262</f>
        <v>11210</v>
      </c>
      <c r="G258" s="246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7.100000000000001" customHeight="1" x14ac:dyDescent="0.25">
      <c r="A259" s="41"/>
      <c r="B259" s="245" t="s">
        <v>116</v>
      </c>
      <c r="C259" s="58" t="s">
        <v>117</v>
      </c>
      <c r="D259" s="38">
        <v>38500</v>
      </c>
      <c r="E259" s="38">
        <v>13000</v>
      </c>
      <c r="F259" s="156">
        <v>10400</v>
      </c>
      <c r="G259" s="246"/>
      <c r="H259" s="1"/>
      <c r="I259" s="1"/>
      <c r="J259" s="1"/>
      <c r="K259" s="1"/>
      <c r="L259" s="596"/>
      <c r="M259" s="596"/>
      <c r="N259" s="596"/>
      <c r="O259" s="1"/>
      <c r="P259" s="1"/>
      <c r="Q259" s="1"/>
    </row>
    <row r="260" spans="1:17" ht="17.100000000000001" customHeight="1" x14ac:dyDescent="0.25">
      <c r="A260" s="41"/>
      <c r="B260" s="245" t="s">
        <v>118</v>
      </c>
      <c r="C260" s="58" t="s">
        <v>119</v>
      </c>
      <c r="D260" s="38">
        <v>700</v>
      </c>
      <c r="E260" s="38">
        <v>550</v>
      </c>
      <c r="F260" s="156">
        <v>510</v>
      </c>
      <c r="G260" s="246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7.100000000000001" customHeight="1" x14ac:dyDescent="0.25">
      <c r="A261" s="41"/>
      <c r="B261" s="245" t="s">
        <v>168</v>
      </c>
      <c r="C261" s="58" t="s">
        <v>178</v>
      </c>
      <c r="D261" s="38">
        <v>100</v>
      </c>
      <c r="E261" s="38">
        <v>50</v>
      </c>
      <c r="F261" s="156">
        <v>50</v>
      </c>
      <c r="G261" s="246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7.100000000000001" customHeight="1" x14ac:dyDescent="0.25">
      <c r="A262" s="41"/>
      <c r="B262" s="286">
        <v>632005</v>
      </c>
      <c r="C262" s="61" t="s">
        <v>170</v>
      </c>
      <c r="D262" s="38">
        <v>300</v>
      </c>
      <c r="E262" s="38">
        <v>240</v>
      </c>
      <c r="F262" s="156">
        <v>250</v>
      </c>
      <c r="G262" s="246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7.100000000000001" customHeight="1" x14ac:dyDescent="0.25">
      <c r="A263" s="59"/>
      <c r="B263" s="105">
        <v>633</v>
      </c>
      <c r="C263" s="54" t="s">
        <v>49</v>
      </c>
      <c r="D263" s="55">
        <f>D264+D265+D266</f>
        <v>2600</v>
      </c>
      <c r="E263" s="55">
        <f>E264+E265+E266</f>
        <v>2100</v>
      </c>
      <c r="F263" s="56">
        <f>F264+F265+F266</f>
        <v>2150</v>
      </c>
      <c r="G263" s="246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7.100000000000001" customHeight="1" x14ac:dyDescent="0.25">
      <c r="A264" s="293"/>
      <c r="B264" s="107" t="s">
        <v>50</v>
      </c>
      <c r="C264" s="294" t="s">
        <v>51</v>
      </c>
      <c r="D264" s="47">
        <v>600</v>
      </c>
      <c r="E264" s="47">
        <v>1000</v>
      </c>
      <c r="F264" s="109">
        <v>1000</v>
      </c>
      <c r="G264" s="246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7.100000000000001" customHeight="1" x14ac:dyDescent="0.25">
      <c r="A265" s="295"/>
      <c r="B265" s="245" t="s">
        <v>52</v>
      </c>
      <c r="C265" s="58" t="s">
        <v>110</v>
      </c>
      <c r="D265" s="38">
        <v>1000</v>
      </c>
      <c r="E265" s="38">
        <v>700</v>
      </c>
      <c r="F265" s="156">
        <v>700</v>
      </c>
      <c r="G265" s="246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7.100000000000001" customHeight="1" x14ac:dyDescent="0.25">
      <c r="A266" s="295"/>
      <c r="B266" s="245" t="s">
        <v>54</v>
      </c>
      <c r="C266" s="58" t="s">
        <v>55</v>
      </c>
      <c r="D266" s="38">
        <v>1000</v>
      </c>
      <c r="E266" s="38">
        <v>400</v>
      </c>
      <c r="F266" s="156">
        <v>450</v>
      </c>
      <c r="G266" s="246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7.100000000000001" customHeight="1" x14ac:dyDescent="0.25">
      <c r="A267" s="59"/>
      <c r="B267" s="105">
        <v>635</v>
      </c>
      <c r="C267" s="54" t="s">
        <v>62</v>
      </c>
      <c r="D267" s="55">
        <f>D268+D269</f>
        <v>2100</v>
      </c>
      <c r="E267" s="55">
        <f>E268+E269</f>
        <v>2500</v>
      </c>
      <c r="F267" s="56">
        <f>F268+F269</f>
        <v>2700</v>
      </c>
      <c r="G267" s="246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7.100000000000001" customHeight="1" x14ac:dyDescent="0.25">
      <c r="A268" s="41"/>
      <c r="B268" s="245" t="s">
        <v>67</v>
      </c>
      <c r="C268" s="58" t="s">
        <v>68</v>
      </c>
      <c r="D268" s="38">
        <v>2000</v>
      </c>
      <c r="E268" s="38">
        <v>2000</v>
      </c>
      <c r="F268" s="156">
        <v>2000</v>
      </c>
      <c r="G268" s="246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7.100000000000001" customHeight="1" x14ac:dyDescent="0.25">
      <c r="A269" s="41"/>
      <c r="B269" s="245" t="s">
        <v>179</v>
      </c>
      <c r="C269" s="58" t="s">
        <v>66</v>
      </c>
      <c r="D269" s="38">
        <v>100</v>
      </c>
      <c r="E269" s="38">
        <v>500</v>
      </c>
      <c r="F269" s="156">
        <v>700</v>
      </c>
      <c r="G269" s="246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7.100000000000001" customHeight="1" x14ac:dyDescent="0.25">
      <c r="A270" s="296"/>
      <c r="B270" s="105">
        <v>637</v>
      </c>
      <c r="C270" s="54" t="s">
        <v>69</v>
      </c>
      <c r="D270" s="55">
        <f>D271+D272+D273+D274+D275</f>
        <v>3000</v>
      </c>
      <c r="E270" s="55">
        <f>E272+E273+E271+E274+E275</f>
        <v>1660</v>
      </c>
      <c r="F270" s="56">
        <f>F271+F272+F273+F274+F275</f>
        <v>1990</v>
      </c>
      <c r="G270" s="244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7.100000000000001" customHeight="1" x14ac:dyDescent="0.25">
      <c r="A271" s="41"/>
      <c r="B271" s="155" t="s">
        <v>74</v>
      </c>
      <c r="C271" s="46" t="s">
        <v>75</v>
      </c>
      <c r="D271" s="38">
        <v>1000</v>
      </c>
      <c r="E271" s="38">
        <v>500</v>
      </c>
      <c r="F271" s="156">
        <v>700</v>
      </c>
      <c r="G271" s="246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7.100000000000001" customHeight="1" x14ac:dyDescent="0.25">
      <c r="A272" s="41"/>
      <c r="B272" s="155" t="s">
        <v>78</v>
      </c>
      <c r="C272" s="46" t="s">
        <v>79</v>
      </c>
      <c r="D272" s="38">
        <v>800</v>
      </c>
      <c r="E272" s="38">
        <v>250</v>
      </c>
      <c r="F272" s="156">
        <v>270</v>
      </c>
      <c r="G272" s="246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7.100000000000001" customHeight="1" x14ac:dyDescent="0.25">
      <c r="A273" s="41"/>
      <c r="B273" s="155" t="s">
        <v>80</v>
      </c>
      <c r="C273" s="46" t="s">
        <v>81</v>
      </c>
      <c r="D273" s="38">
        <v>200</v>
      </c>
      <c r="E273" s="38">
        <v>120</v>
      </c>
      <c r="F273" s="156">
        <v>150</v>
      </c>
      <c r="G273" s="246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7.100000000000001" customHeight="1" x14ac:dyDescent="0.25">
      <c r="A274" s="41"/>
      <c r="B274" s="155" t="s">
        <v>82</v>
      </c>
      <c r="C274" s="46" t="s">
        <v>83</v>
      </c>
      <c r="D274" s="38">
        <v>500</v>
      </c>
      <c r="E274" s="38">
        <v>440</v>
      </c>
      <c r="F274" s="156">
        <v>470</v>
      </c>
      <c r="G274" s="246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7.100000000000001" customHeight="1" thickBot="1" x14ac:dyDescent="0.3">
      <c r="A275" s="17"/>
      <c r="B275" s="161" t="s">
        <v>86</v>
      </c>
      <c r="C275" s="162" t="s">
        <v>180</v>
      </c>
      <c r="D275" s="136">
        <v>500</v>
      </c>
      <c r="E275" s="136">
        <v>350</v>
      </c>
      <c r="F275" s="92">
        <v>400</v>
      </c>
      <c r="G275" s="244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7.100000000000001" customHeight="1" thickTop="1" thickBot="1" x14ac:dyDescent="0.3">
      <c r="A276" s="297"/>
      <c r="B276" s="298"/>
      <c r="C276" s="299"/>
      <c r="D276" s="300"/>
      <c r="E276" s="300"/>
      <c r="F276" s="301"/>
      <c r="G276" s="40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7.100000000000001" customHeight="1" thickTop="1" x14ac:dyDescent="0.25">
      <c r="A277" s="85" t="s">
        <v>181</v>
      </c>
      <c r="B277" s="238"/>
      <c r="C277" s="180"/>
      <c r="D277" s="26">
        <f>D278+D281+D289</f>
        <v>17560</v>
      </c>
      <c r="E277" s="26">
        <f>E278+E281+E289</f>
        <v>18590</v>
      </c>
      <c r="F277" s="27">
        <f>F278+F281+F289</f>
        <v>18430</v>
      </c>
      <c r="G277" s="240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27.75" customHeight="1" x14ac:dyDescent="0.25">
      <c r="A278" s="302"/>
      <c r="B278" s="100">
        <v>610</v>
      </c>
      <c r="C278" s="31" t="s">
        <v>7</v>
      </c>
      <c r="D278" s="32">
        <f>D279+D280</f>
        <v>12000</v>
      </c>
      <c r="E278" s="32">
        <f>E279+E280</f>
        <v>13000</v>
      </c>
      <c r="F278" s="33">
        <f>F279+F280</f>
        <v>13000</v>
      </c>
      <c r="G278" s="248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7.100000000000001" customHeight="1" x14ac:dyDescent="0.25">
      <c r="A279" s="41"/>
      <c r="B279" s="155">
        <v>611</v>
      </c>
      <c r="C279" s="46" t="s">
        <v>8</v>
      </c>
      <c r="D279" s="38">
        <v>11000</v>
      </c>
      <c r="E279" s="38">
        <v>12000</v>
      </c>
      <c r="F279" s="156">
        <v>12000</v>
      </c>
      <c r="G279" s="246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7.100000000000001" customHeight="1" x14ac:dyDescent="0.25">
      <c r="A280" s="41"/>
      <c r="B280" s="155">
        <v>612</v>
      </c>
      <c r="C280" s="46" t="s">
        <v>9</v>
      </c>
      <c r="D280" s="38">
        <v>1000</v>
      </c>
      <c r="E280" s="38">
        <v>1000</v>
      </c>
      <c r="F280" s="156">
        <v>1000</v>
      </c>
      <c r="G280" s="246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7.100000000000001" customHeight="1" x14ac:dyDescent="0.25">
      <c r="A281" s="302"/>
      <c r="B281" s="100">
        <v>620</v>
      </c>
      <c r="C281" s="43" t="s">
        <v>10</v>
      </c>
      <c r="D281" s="32">
        <f>D282+D283+D284+D285+D286+D287+D288</f>
        <v>4330</v>
      </c>
      <c r="E281" s="32">
        <f>E282+E283+E284+E285+E286+E287+E288</f>
        <v>4380</v>
      </c>
      <c r="F281" s="33">
        <f>F282+F283+F284+F285+F286+F287+F288</f>
        <v>4450</v>
      </c>
      <c r="G281" s="248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7.100000000000001" customHeight="1" x14ac:dyDescent="0.25">
      <c r="A282" s="41"/>
      <c r="B282" s="155">
        <v>621</v>
      </c>
      <c r="C282" s="46" t="s">
        <v>182</v>
      </c>
      <c r="D282" s="47">
        <v>1200</v>
      </c>
      <c r="E282" s="47">
        <v>1200</v>
      </c>
      <c r="F282" s="48">
        <v>1300</v>
      </c>
      <c r="G282" s="244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7.100000000000001" customHeight="1" x14ac:dyDescent="0.25">
      <c r="A283" s="41"/>
      <c r="B283" s="155" t="s">
        <v>14</v>
      </c>
      <c r="C283" s="46" t="s">
        <v>15</v>
      </c>
      <c r="D283" s="47">
        <v>180</v>
      </c>
      <c r="E283" s="47">
        <v>150</v>
      </c>
      <c r="F283" s="48">
        <v>200</v>
      </c>
      <c r="G283" s="244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7.100000000000001" customHeight="1" x14ac:dyDescent="0.25">
      <c r="A284" s="41"/>
      <c r="B284" s="155" t="s">
        <v>16</v>
      </c>
      <c r="C284" s="46" t="s">
        <v>17</v>
      </c>
      <c r="D284" s="47">
        <v>1800</v>
      </c>
      <c r="E284" s="47">
        <v>1800</v>
      </c>
      <c r="F284" s="48">
        <v>1800</v>
      </c>
      <c r="G284" s="244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7.100000000000001" customHeight="1" x14ac:dyDescent="0.25">
      <c r="A285" s="41"/>
      <c r="B285" s="155" t="s">
        <v>18</v>
      </c>
      <c r="C285" s="46" t="s">
        <v>19</v>
      </c>
      <c r="D285" s="47">
        <v>100</v>
      </c>
      <c r="E285" s="47">
        <v>80</v>
      </c>
      <c r="F285" s="48">
        <v>90</v>
      </c>
      <c r="G285" s="244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7.100000000000001" customHeight="1" x14ac:dyDescent="0.25">
      <c r="A286" s="41"/>
      <c r="B286" s="155" t="s">
        <v>20</v>
      </c>
      <c r="C286" s="46" t="s">
        <v>21</v>
      </c>
      <c r="D286" s="47">
        <v>360</v>
      </c>
      <c r="E286" s="47">
        <v>400</v>
      </c>
      <c r="F286" s="48">
        <v>310</v>
      </c>
      <c r="G286" s="244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7.100000000000001" customHeight="1" x14ac:dyDescent="0.25">
      <c r="A287" s="41"/>
      <c r="B287" s="155" t="s">
        <v>22</v>
      </c>
      <c r="C287" s="46" t="s">
        <v>23</v>
      </c>
      <c r="D287" s="47">
        <v>120</v>
      </c>
      <c r="E287" s="47">
        <v>150</v>
      </c>
      <c r="F287" s="48">
        <v>150</v>
      </c>
      <c r="G287" s="244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7.100000000000001" customHeight="1" x14ac:dyDescent="0.25">
      <c r="A288" s="41"/>
      <c r="B288" s="155" t="s">
        <v>24</v>
      </c>
      <c r="C288" s="46" t="s">
        <v>25</v>
      </c>
      <c r="D288" s="47">
        <v>570</v>
      </c>
      <c r="E288" s="47">
        <v>600</v>
      </c>
      <c r="F288" s="48">
        <v>600</v>
      </c>
      <c r="G288" s="244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7.100000000000001" customHeight="1" x14ac:dyDescent="0.25">
      <c r="A289" s="302"/>
      <c r="B289" s="100">
        <v>630</v>
      </c>
      <c r="C289" s="50" t="s">
        <v>27</v>
      </c>
      <c r="D289" s="32">
        <f>D290+D292</f>
        <v>1230</v>
      </c>
      <c r="E289" s="32">
        <f>E290+E292</f>
        <v>1210</v>
      </c>
      <c r="F289" s="33">
        <f>F290+F292</f>
        <v>980</v>
      </c>
      <c r="G289" s="248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7.100000000000001" customHeight="1" x14ac:dyDescent="0.25">
      <c r="A290" s="303"/>
      <c r="B290" s="105">
        <v>633</v>
      </c>
      <c r="C290" s="54" t="s">
        <v>49</v>
      </c>
      <c r="D290" s="55">
        <f>D291</f>
        <v>1000</v>
      </c>
      <c r="E290" s="55">
        <f>E291</f>
        <v>970</v>
      </c>
      <c r="F290" s="56">
        <f>F291</f>
        <v>700</v>
      </c>
      <c r="G290" s="285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7.100000000000001" customHeight="1" x14ac:dyDescent="0.25">
      <c r="A291" s="41"/>
      <c r="B291" s="245" t="s">
        <v>52</v>
      </c>
      <c r="C291" s="58" t="s">
        <v>110</v>
      </c>
      <c r="D291" s="38">
        <v>1000</v>
      </c>
      <c r="E291" s="38">
        <v>970</v>
      </c>
      <c r="F291" s="39">
        <v>700</v>
      </c>
      <c r="G291" s="244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7.100000000000001" customHeight="1" x14ac:dyDescent="0.25">
      <c r="A292" s="303"/>
      <c r="B292" s="105">
        <v>637</v>
      </c>
      <c r="C292" s="54" t="s">
        <v>69</v>
      </c>
      <c r="D292" s="55">
        <f>D293+D294</f>
        <v>230</v>
      </c>
      <c r="E292" s="55">
        <f>E293+E294</f>
        <v>240</v>
      </c>
      <c r="F292" s="56">
        <f>F293+F294</f>
        <v>280</v>
      </c>
      <c r="G292" s="285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7.100000000000001" customHeight="1" x14ac:dyDescent="0.25">
      <c r="A293" s="41"/>
      <c r="B293" s="155" t="s">
        <v>78</v>
      </c>
      <c r="C293" s="46" t="s">
        <v>79</v>
      </c>
      <c r="D293" s="38">
        <v>100</v>
      </c>
      <c r="E293" s="38">
        <v>120</v>
      </c>
      <c r="F293" s="39">
        <v>150</v>
      </c>
      <c r="G293" s="244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7.100000000000001" customHeight="1" thickBot="1" x14ac:dyDescent="0.3">
      <c r="A294" s="88"/>
      <c r="B294" s="161" t="s">
        <v>82</v>
      </c>
      <c r="C294" s="162" t="s">
        <v>83</v>
      </c>
      <c r="D294" s="163">
        <v>130</v>
      </c>
      <c r="E294" s="163">
        <v>120</v>
      </c>
      <c r="F294" s="92">
        <v>130</v>
      </c>
      <c r="G294" s="244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7.100000000000001" customHeight="1" thickTop="1" x14ac:dyDescent="0.25">
      <c r="A295" s="177"/>
      <c r="B295" s="231"/>
      <c r="C295" s="232"/>
      <c r="D295" s="189"/>
      <c r="E295" s="190"/>
      <c r="F295" s="178"/>
      <c r="G295" s="40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7.100000000000001" customHeight="1" thickBot="1" x14ac:dyDescent="0.3">
      <c r="A296" s="196"/>
      <c r="B296" s="304"/>
      <c r="C296" s="305"/>
      <c r="D296" s="166"/>
      <c r="E296" s="167"/>
      <c r="F296" s="168"/>
      <c r="G296" s="40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7.100000000000001" customHeight="1" thickTop="1" x14ac:dyDescent="0.25">
      <c r="A297" s="85" t="s">
        <v>183</v>
      </c>
      <c r="B297" s="278"/>
      <c r="C297" s="25"/>
      <c r="D297" s="306">
        <f>D298+D301+D311+D329</f>
        <v>44230</v>
      </c>
      <c r="E297" s="307">
        <f>E298+E301+E311+E329</f>
        <v>33800</v>
      </c>
      <c r="F297" s="308">
        <f>F298+F301+F311+F329</f>
        <v>30120</v>
      </c>
      <c r="G297" s="309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35.25" customHeight="1" x14ac:dyDescent="0.25">
      <c r="A298" s="42"/>
      <c r="B298" s="279">
        <v>610</v>
      </c>
      <c r="C298" s="282" t="s">
        <v>7</v>
      </c>
      <c r="D298" s="310">
        <f>D299+D300</f>
        <v>20500</v>
      </c>
      <c r="E298" s="151">
        <f>E299+E300</f>
        <v>21000</v>
      </c>
      <c r="F298" s="152">
        <f>F299+F300</f>
        <v>18800</v>
      </c>
      <c r="G298" s="248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7.100000000000001" customHeight="1" x14ac:dyDescent="0.25">
      <c r="A299" s="204"/>
      <c r="B299" s="155">
        <v>611</v>
      </c>
      <c r="C299" s="46" t="s">
        <v>8</v>
      </c>
      <c r="D299" s="38">
        <v>16000</v>
      </c>
      <c r="E299" s="38">
        <v>16000</v>
      </c>
      <c r="F299" s="156">
        <v>16000</v>
      </c>
      <c r="G299" s="246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7.100000000000001" customHeight="1" x14ac:dyDescent="0.25">
      <c r="A300" s="204"/>
      <c r="B300" s="155">
        <v>612</v>
      </c>
      <c r="C300" s="46" t="s">
        <v>9</v>
      </c>
      <c r="D300" s="38">
        <v>4500</v>
      </c>
      <c r="E300" s="38">
        <v>5000</v>
      </c>
      <c r="F300" s="156">
        <v>2800</v>
      </c>
      <c r="G300" s="246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7.100000000000001" customHeight="1" x14ac:dyDescent="0.25">
      <c r="A301" s="42"/>
      <c r="B301" s="279">
        <v>620</v>
      </c>
      <c r="C301" s="284" t="s">
        <v>10</v>
      </c>
      <c r="D301" s="310">
        <f>D302+D304+D305+D306+D307+D308+D309+D310</f>
        <v>7120</v>
      </c>
      <c r="E301" s="151">
        <f>E302+E304+E305+E306+E307+E308+E309+E310</f>
        <v>7450</v>
      </c>
      <c r="F301" s="152">
        <f>F302+F304+F305+F307+F306+F308+F309+F310</f>
        <v>6230</v>
      </c>
      <c r="G301" s="248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7.100000000000001" customHeight="1" x14ac:dyDescent="0.25">
      <c r="A302" s="204"/>
      <c r="B302" s="155">
        <v>621</v>
      </c>
      <c r="C302" s="46" t="s">
        <v>11</v>
      </c>
      <c r="D302" s="47">
        <v>1500</v>
      </c>
      <c r="E302" s="47">
        <v>2100</v>
      </c>
      <c r="F302" s="292">
        <v>1500</v>
      </c>
      <c r="G302" s="246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7.100000000000001" customHeight="1" x14ac:dyDescent="0.25">
      <c r="A303" s="204"/>
      <c r="B303" s="155">
        <v>632</v>
      </c>
      <c r="C303" s="46" t="s">
        <v>13</v>
      </c>
      <c r="D303" s="47">
        <v>550</v>
      </c>
      <c r="E303" s="47">
        <v>650</v>
      </c>
      <c r="F303" s="292">
        <v>650</v>
      </c>
      <c r="G303" s="246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7.100000000000001" customHeight="1" x14ac:dyDescent="0.25">
      <c r="A304" s="204"/>
      <c r="B304" s="155" t="s">
        <v>14</v>
      </c>
      <c r="C304" s="46" t="s">
        <v>15</v>
      </c>
      <c r="D304" s="47">
        <v>320</v>
      </c>
      <c r="E304" s="47">
        <v>500</v>
      </c>
      <c r="F304" s="292">
        <v>1090</v>
      </c>
      <c r="G304" s="246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7.100000000000001" customHeight="1" x14ac:dyDescent="0.25">
      <c r="A305" s="204"/>
      <c r="B305" s="155" t="s">
        <v>16</v>
      </c>
      <c r="C305" s="46" t="s">
        <v>17</v>
      </c>
      <c r="D305" s="47">
        <v>3000</v>
      </c>
      <c r="E305" s="47">
        <v>2200</v>
      </c>
      <c r="F305" s="292">
        <v>2000</v>
      </c>
      <c r="G305" s="246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7.100000000000001" customHeight="1" x14ac:dyDescent="0.25">
      <c r="A306" s="204"/>
      <c r="B306" s="155" t="s">
        <v>18</v>
      </c>
      <c r="C306" s="46" t="s">
        <v>19</v>
      </c>
      <c r="D306" s="47">
        <v>200</v>
      </c>
      <c r="E306" s="47">
        <v>400</v>
      </c>
      <c r="F306" s="292">
        <v>160</v>
      </c>
      <c r="G306" s="246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7.100000000000001" customHeight="1" x14ac:dyDescent="0.25">
      <c r="A307" s="204"/>
      <c r="B307" s="155" t="s">
        <v>20</v>
      </c>
      <c r="C307" s="46" t="s">
        <v>21</v>
      </c>
      <c r="D307" s="47">
        <v>650</v>
      </c>
      <c r="E307" s="47">
        <v>550</v>
      </c>
      <c r="F307" s="292">
        <v>410</v>
      </c>
      <c r="G307" s="246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7.100000000000001" customHeight="1" x14ac:dyDescent="0.25">
      <c r="A308" s="204"/>
      <c r="B308" s="155" t="s">
        <v>22</v>
      </c>
      <c r="C308" s="46" t="s">
        <v>23</v>
      </c>
      <c r="D308" s="47">
        <v>200</v>
      </c>
      <c r="E308" s="47">
        <v>400</v>
      </c>
      <c r="F308" s="292">
        <v>160</v>
      </c>
      <c r="G308" s="246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7.100000000000001" customHeight="1" x14ac:dyDescent="0.25">
      <c r="A309" s="204"/>
      <c r="B309" s="155" t="s">
        <v>24</v>
      </c>
      <c r="C309" s="46" t="s">
        <v>25</v>
      </c>
      <c r="D309" s="47">
        <v>950</v>
      </c>
      <c r="E309" s="47">
        <v>900</v>
      </c>
      <c r="F309" s="292">
        <v>700</v>
      </c>
      <c r="G309" s="246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7.100000000000001" customHeight="1" x14ac:dyDescent="0.25">
      <c r="A310" s="204"/>
      <c r="B310" s="155">
        <v>627</v>
      </c>
      <c r="C310" s="46" t="s">
        <v>26</v>
      </c>
      <c r="D310" s="47">
        <v>300</v>
      </c>
      <c r="E310" s="47">
        <v>400</v>
      </c>
      <c r="F310" s="292">
        <v>210</v>
      </c>
      <c r="G310" s="246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7.100000000000001" customHeight="1" x14ac:dyDescent="0.25">
      <c r="A311" s="42"/>
      <c r="B311" s="279">
        <v>630</v>
      </c>
      <c r="C311" s="280" t="s">
        <v>27</v>
      </c>
      <c r="D311" s="310">
        <f>D312+D314+D318+D322+D324</f>
        <v>4610</v>
      </c>
      <c r="E311" s="151">
        <f>E312+E314+E318+E322+E324</f>
        <v>5350</v>
      </c>
      <c r="F311" s="152">
        <f>F312+F314+F318+F322+F324</f>
        <v>5090</v>
      </c>
      <c r="G311" s="248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7.100000000000001" customHeight="1" x14ac:dyDescent="0.25">
      <c r="A312" s="311"/>
      <c r="B312" s="105">
        <v>631</v>
      </c>
      <c r="C312" s="54" t="s">
        <v>29</v>
      </c>
      <c r="D312" s="55">
        <f>D313</f>
        <v>50</v>
      </c>
      <c r="E312" s="55">
        <f>E313</f>
        <v>70</v>
      </c>
      <c r="F312" s="56">
        <f>F313</f>
        <v>30</v>
      </c>
      <c r="G312" s="285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7.100000000000001" customHeight="1" x14ac:dyDescent="0.25">
      <c r="A313" s="204"/>
      <c r="B313" s="245" t="s">
        <v>30</v>
      </c>
      <c r="C313" s="58" t="s">
        <v>31</v>
      </c>
      <c r="D313" s="38">
        <v>50</v>
      </c>
      <c r="E313" s="38">
        <v>70</v>
      </c>
      <c r="F313" s="156">
        <v>30</v>
      </c>
      <c r="G313" s="246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7.100000000000001" customHeight="1" x14ac:dyDescent="0.25">
      <c r="A314" s="311"/>
      <c r="B314" s="105">
        <v>632</v>
      </c>
      <c r="C314" s="60" t="s">
        <v>32</v>
      </c>
      <c r="D314" s="55">
        <f>D315+D316+D317</f>
        <v>2150</v>
      </c>
      <c r="E314" s="55">
        <f>E315+E316+E317</f>
        <v>1620</v>
      </c>
      <c r="F314" s="56">
        <f>F315+F316+F317</f>
        <v>1510</v>
      </c>
      <c r="G314" s="285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7.100000000000001" customHeight="1" x14ac:dyDescent="0.25">
      <c r="A315" s="204"/>
      <c r="B315" s="245" t="s">
        <v>116</v>
      </c>
      <c r="C315" s="58" t="s">
        <v>117</v>
      </c>
      <c r="D315" s="38">
        <v>2000</v>
      </c>
      <c r="E315" s="38">
        <v>1430</v>
      </c>
      <c r="F315" s="156">
        <v>1300</v>
      </c>
      <c r="G315" s="246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7.100000000000001" customHeight="1" x14ac:dyDescent="0.25">
      <c r="A316" s="204"/>
      <c r="B316" s="245" t="s">
        <v>118</v>
      </c>
      <c r="C316" s="58" t="s">
        <v>119</v>
      </c>
      <c r="D316" s="38">
        <v>30</v>
      </c>
      <c r="E316" s="38">
        <v>40</v>
      </c>
      <c r="F316" s="156">
        <v>50</v>
      </c>
      <c r="G316" s="246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7.100000000000001" customHeight="1" x14ac:dyDescent="0.25">
      <c r="A317" s="204"/>
      <c r="B317" s="286">
        <v>632005</v>
      </c>
      <c r="C317" s="61" t="s">
        <v>170</v>
      </c>
      <c r="D317" s="38">
        <v>120</v>
      </c>
      <c r="E317" s="38">
        <v>150</v>
      </c>
      <c r="F317" s="156">
        <v>160</v>
      </c>
      <c r="G317" s="246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7.100000000000001" customHeight="1" x14ac:dyDescent="0.25">
      <c r="A318" s="311"/>
      <c r="B318" s="105">
        <v>633</v>
      </c>
      <c r="C318" s="54" t="s">
        <v>49</v>
      </c>
      <c r="D318" s="55">
        <f>D319+D320+D321</f>
        <v>1260</v>
      </c>
      <c r="E318" s="55">
        <f>E319+E320+E321</f>
        <v>1500</v>
      </c>
      <c r="F318" s="56">
        <f>F319+F320+F321</f>
        <v>1500</v>
      </c>
      <c r="G318" s="285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7.100000000000001" customHeight="1" x14ac:dyDescent="0.25">
      <c r="A319" s="204"/>
      <c r="B319" s="245" t="s">
        <v>52</v>
      </c>
      <c r="C319" s="58" t="s">
        <v>110</v>
      </c>
      <c r="D319" s="38">
        <v>1000</v>
      </c>
      <c r="E319" s="38">
        <v>1000</v>
      </c>
      <c r="F319" s="156">
        <v>1000</v>
      </c>
      <c r="G319" s="246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7.100000000000001" customHeight="1" x14ac:dyDescent="0.25">
      <c r="A320" s="204"/>
      <c r="B320" s="245" t="s">
        <v>54</v>
      </c>
      <c r="C320" s="58" t="s">
        <v>55</v>
      </c>
      <c r="D320" s="38">
        <v>60</v>
      </c>
      <c r="E320" s="38">
        <v>200</v>
      </c>
      <c r="F320" s="156">
        <v>100</v>
      </c>
      <c r="G320" s="246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7.100000000000001" customHeight="1" x14ac:dyDescent="0.25">
      <c r="A321" s="204"/>
      <c r="B321" s="245" t="s">
        <v>56</v>
      </c>
      <c r="C321" s="58" t="s">
        <v>184</v>
      </c>
      <c r="D321" s="38">
        <v>200</v>
      </c>
      <c r="E321" s="38">
        <v>300</v>
      </c>
      <c r="F321" s="156">
        <v>400</v>
      </c>
      <c r="G321" s="246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7.100000000000001" customHeight="1" x14ac:dyDescent="0.25">
      <c r="A322" s="311"/>
      <c r="B322" s="105">
        <v>635</v>
      </c>
      <c r="C322" s="54" t="s">
        <v>62</v>
      </c>
      <c r="D322" s="55">
        <f>D323</f>
        <v>100</v>
      </c>
      <c r="E322" s="55">
        <f>E323</f>
        <v>600</v>
      </c>
      <c r="F322" s="56">
        <f>F323</f>
        <v>600</v>
      </c>
      <c r="G322" s="285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7.100000000000001" customHeight="1" x14ac:dyDescent="0.25">
      <c r="A323" s="204"/>
      <c r="B323" s="245" t="s">
        <v>65</v>
      </c>
      <c r="C323" s="58" t="s">
        <v>66</v>
      </c>
      <c r="D323" s="38">
        <v>100</v>
      </c>
      <c r="E323" s="38">
        <v>600</v>
      </c>
      <c r="F323" s="156">
        <v>600</v>
      </c>
      <c r="G323" s="246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7.100000000000001" customHeight="1" x14ac:dyDescent="0.25">
      <c r="A324" s="311"/>
      <c r="B324" s="105">
        <v>637</v>
      </c>
      <c r="C324" s="54" t="s">
        <v>69</v>
      </c>
      <c r="D324" s="55">
        <f>D325+D326+D327+D328</f>
        <v>1050</v>
      </c>
      <c r="E324" s="55">
        <f>E325+E326+E327+E328</f>
        <v>1560</v>
      </c>
      <c r="F324" s="312">
        <f>F325+F326+F327+F328</f>
        <v>1450</v>
      </c>
      <c r="G324" s="246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7.100000000000001" customHeight="1" x14ac:dyDescent="0.25">
      <c r="A325" s="204"/>
      <c r="B325" s="155" t="s">
        <v>70</v>
      </c>
      <c r="C325" s="46" t="s">
        <v>71</v>
      </c>
      <c r="D325" s="38">
        <v>50</v>
      </c>
      <c r="E325" s="38">
        <v>160</v>
      </c>
      <c r="F325" s="156">
        <v>80</v>
      </c>
      <c r="G325" s="246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7.100000000000001" customHeight="1" x14ac:dyDescent="0.25">
      <c r="A326" s="204"/>
      <c r="B326" s="155" t="s">
        <v>74</v>
      </c>
      <c r="C326" s="46" t="s">
        <v>75</v>
      </c>
      <c r="D326" s="38">
        <v>700</v>
      </c>
      <c r="E326" s="38">
        <v>1000</v>
      </c>
      <c r="F326" s="156">
        <v>1000</v>
      </c>
      <c r="G326" s="246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7.100000000000001" customHeight="1" x14ac:dyDescent="0.25">
      <c r="A327" s="204"/>
      <c r="B327" s="155" t="s">
        <v>78</v>
      </c>
      <c r="C327" s="46" t="s">
        <v>79</v>
      </c>
      <c r="D327" s="38">
        <v>200</v>
      </c>
      <c r="E327" s="38">
        <v>250</v>
      </c>
      <c r="F327" s="156">
        <v>200</v>
      </c>
      <c r="G327" s="246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7.100000000000001" customHeight="1" x14ac:dyDescent="0.25">
      <c r="A328" s="289"/>
      <c r="B328" s="290" t="s">
        <v>82</v>
      </c>
      <c r="C328" s="291" t="s">
        <v>83</v>
      </c>
      <c r="D328" s="136">
        <v>100</v>
      </c>
      <c r="E328" s="136">
        <v>150</v>
      </c>
      <c r="F328" s="313">
        <v>170</v>
      </c>
      <c r="G328" s="246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7.100000000000001" customHeight="1" x14ac:dyDescent="0.25">
      <c r="A329" s="138" t="s">
        <v>92</v>
      </c>
      <c r="B329" s="314">
        <v>633</v>
      </c>
      <c r="C329" s="315"/>
      <c r="D329" s="316">
        <f>D330</f>
        <v>12000</v>
      </c>
      <c r="E329" s="316">
        <f>E330</f>
        <v>0</v>
      </c>
      <c r="F329" s="316">
        <f>F330</f>
        <v>0</v>
      </c>
      <c r="G329" s="157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7.100000000000001" customHeight="1" x14ac:dyDescent="0.25">
      <c r="A330" s="193"/>
      <c r="B330" s="143">
        <v>633011</v>
      </c>
      <c r="C330" s="317" t="s">
        <v>185</v>
      </c>
      <c r="D330" s="145">
        <v>12000</v>
      </c>
      <c r="E330" s="145">
        <v>0</v>
      </c>
      <c r="F330" s="145">
        <v>0</v>
      </c>
      <c r="G330" s="157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7.100000000000001" customHeight="1" thickBot="1" x14ac:dyDescent="0.3">
      <c r="A331" s="191"/>
      <c r="B331" s="122"/>
      <c r="C331" s="7"/>
      <c r="D331" s="129"/>
      <c r="E331" s="129"/>
      <c r="F331" s="129"/>
      <c r="G331" s="157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7.100000000000001" customHeight="1" thickTop="1" x14ac:dyDescent="0.25">
      <c r="A332" s="85" t="s">
        <v>186</v>
      </c>
      <c r="B332" s="278"/>
      <c r="C332" s="25"/>
      <c r="D332" s="306">
        <f t="shared" ref="D332:F333" si="8">D333</f>
        <v>5000</v>
      </c>
      <c r="E332" s="307">
        <f t="shared" si="8"/>
        <v>3000</v>
      </c>
      <c r="F332" s="308">
        <f t="shared" si="8"/>
        <v>6000</v>
      </c>
      <c r="G332" s="157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7.100000000000001" customHeight="1" x14ac:dyDescent="0.25">
      <c r="A333" s="318" t="s">
        <v>6</v>
      </c>
      <c r="B333" s="319">
        <v>632</v>
      </c>
      <c r="C333" s="320" t="s">
        <v>117</v>
      </c>
      <c r="D333" s="321">
        <f t="shared" si="8"/>
        <v>5000</v>
      </c>
      <c r="E333" s="322">
        <f t="shared" si="8"/>
        <v>3000</v>
      </c>
      <c r="F333" s="322">
        <f t="shared" si="8"/>
        <v>6000</v>
      </c>
      <c r="G333" s="157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7.100000000000001" customHeight="1" x14ac:dyDescent="0.25">
      <c r="A334" s="323"/>
      <c r="B334" s="324">
        <v>632001</v>
      </c>
      <c r="C334" s="325" t="s">
        <v>117</v>
      </c>
      <c r="D334" s="326">
        <v>5000</v>
      </c>
      <c r="E334" s="326">
        <v>3000</v>
      </c>
      <c r="F334" s="326">
        <v>6000</v>
      </c>
      <c r="G334" s="157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7.100000000000001" customHeight="1" x14ac:dyDescent="0.25">
      <c r="A335" s="193"/>
      <c r="B335" s="143"/>
      <c r="C335" s="317"/>
      <c r="D335" s="327"/>
      <c r="E335" s="327"/>
      <c r="F335" s="195"/>
      <c r="G335" s="40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7.100000000000001" customHeight="1" x14ac:dyDescent="0.25">
      <c r="A336" s="328" t="s">
        <v>187</v>
      </c>
      <c r="B336" s="268"/>
      <c r="C336" s="171"/>
      <c r="D336" s="329">
        <f>D337+D338+D340</f>
        <v>1000</v>
      </c>
      <c r="E336" s="172">
        <f>E337+E338+E340</f>
        <v>1100</v>
      </c>
      <c r="F336" s="173">
        <f>F337</f>
        <v>1500</v>
      </c>
      <c r="G336" s="240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7.100000000000001" customHeight="1" x14ac:dyDescent="0.25">
      <c r="A337" s="330" t="s">
        <v>188</v>
      </c>
      <c r="B337" s="331" t="s">
        <v>93</v>
      </c>
      <c r="C337" s="332" t="s">
        <v>189</v>
      </c>
      <c r="D337" s="333">
        <v>1000</v>
      </c>
      <c r="E337" s="334">
        <v>1100</v>
      </c>
      <c r="F337" s="335">
        <v>1500</v>
      </c>
      <c r="G337" s="244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7.100000000000001" customHeight="1" x14ac:dyDescent="0.25">
      <c r="A338" s="336"/>
      <c r="B338" s="337">
        <v>610</v>
      </c>
      <c r="C338" s="338" t="s">
        <v>7</v>
      </c>
      <c r="D338" s="339">
        <f>D339</f>
        <v>0</v>
      </c>
      <c r="E338" s="340">
        <f>E339</f>
        <v>0</v>
      </c>
      <c r="F338" s="340">
        <f>F339</f>
        <v>0</v>
      </c>
      <c r="G338" s="40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7.100000000000001" customHeight="1" x14ac:dyDescent="0.25">
      <c r="A339" s="341"/>
      <c r="B339" s="342">
        <v>611</v>
      </c>
      <c r="C339" s="343" t="s">
        <v>8</v>
      </c>
      <c r="D339" s="144">
        <v>0</v>
      </c>
      <c r="E339" s="344">
        <v>0</v>
      </c>
      <c r="F339" s="344">
        <v>0</v>
      </c>
      <c r="G339" s="40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7.100000000000001" customHeight="1" x14ac:dyDescent="0.25">
      <c r="A340" s="42"/>
      <c r="B340" s="279">
        <v>620</v>
      </c>
      <c r="C340" s="284" t="s">
        <v>10</v>
      </c>
      <c r="D340" s="310">
        <f>D341+D342+D343+D344+D345+D346+D347</f>
        <v>0</v>
      </c>
      <c r="E340" s="151">
        <f>E341+E342+E343+E344+E345+E346+E347</f>
        <v>0</v>
      </c>
      <c r="F340" s="152">
        <f>F341+F342+F343+F345+F344+F346+F347</f>
        <v>0</v>
      </c>
      <c r="G340" s="345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7.100000000000001" customHeight="1" x14ac:dyDescent="0.25">
      <c r="A341" s="204"/>
      <c r="B341" s="155">
        <v>621</v>
      </c>
      <c r="C341" s="46" t="s">
        <v>11</v>
      </c>
      <c r="D341" s="47">
        <v>0</v>
      </c>
      <c r="E341" s="47">
        <v>0</v>
      </c>
      <c r="F341" s="292">
        <v>0</v>
      </c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7.100000000000001" customHeight="1" x14ac:dyDescent="0.25">
      <c r="A342" s="204"/>
      <c r="B342" s="155" t="s">
        <v>14</v>
      </c>
      <c r="C342" s="46" t="s">
        <v>15</v>
      </c>
      <c r="D342" s="47">
        <v>0</v>
      </c>
      <c r="E342" s="47">
        <v>0</v>
      </c>
      <c r="F342" s="292">
        <v>0</v>
      </c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7.100000000000001" customHeight="1" x14ac:dyDescent="0.25">
      <c r="A343" s="204"/>
      <c r="B343" s="155" t="s">
        <v>16</v>
      </c>
      <c r="C343" s="46" t="s">
        <v>17</v>
      </c>
      <c r="D343" s="47">
        <v>0</v>
      </c>
      <c r="E343" s="47">
        <v>0</v>
      </c>
      <c r="F343" s="292">
        <v>0</v>
      </c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7.100000000000001" customHeight="1" x14ac:dyDescent="0.25">
      <c r="A344" s="204"/>
      <c r="B344" s="155" t="s">
        <v>18</v>
      </c>
      <c r="C344" s="46" t="s">
        <v>19</v>
      </c>
      <c r="D344" s="47">
        <v>0</v>
      </c>
      <c r="E344" s="47">
        <v>0</v>
      </c>
      <c r="F344" s="292">
        <v>0</v>
      </c>
      <c r="G344" s="16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7.100000000000001" customHeight="1" x14ac:dyDescent="0.25">
      <c r="A345" s="204"/>
      <c r="B345" s="155" t="s">
        <v>20</v>
      </c>
      <c r="C345" s="46" t="s">
        <v>21</v>
      </c>
      <c r="D345" s="47">
        <v>0</v>
      </c>
      <c r="E345" s="47">
        <v>0</v>
      </c>
      <c r="F345" s="292">
        <v>0</v>
      </c>
      <c r="G345" s="346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7.100000000000001" customHeight="1" x14ac:dyDescent="0.25">
      <c r="A346" s="204"/>
      <c r="B346" s="155" t="s">
        <v>22</v>
      </c>
      <c r="C346" s="46" t="s">
        <v>23</v>
      </c>
      <c r="D346" s="47">
        <v>0</v>
      </c>
      <c r="E346" s="47">
        <v>0</v>
      </c>
      <c r="F346" s="292">
        <v>0</v>
      </c>
      <c r="G346" s="346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7.100000000000001" customHeight="1" x14ac:dyDescent="0.25">
      <c r="A347" s="204"/>
      <c r="B347" s="155" t="s">
        <v>24</v>
      </c>
      <c r="C347" s="46" t="s">
        <v>25</v>
      </c>
      <c r="D347" s="47">
        <v>0</v>
      </c>
      <c r="E347" s="47">
        <v>0</v>
      </c>
      <c r="F347" s="292">
        <v>0</v>
      </c>
      <c r="G347" s="40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7.100000000000001" customHeight="1" thickBot="1" x14ac:dyDescent="0.3">
      <c r="A348" s="347" t="s">
        <v>190</v>
      </c>
      <c r="B348" s="348"/>
      <c r="C348" s="349"/>
      <c r="D348" s="350">
        <f>D9+D64+D68+D89+D94+D110+D120+D126+D131+D139+D149+D153+D162+D173+D181+D189+D193+D202+D240+D277+D297+D336+D332</f>
        <v>654910</v>
      </c>
      <c r="E348" s="351">
        <f>E9+E64+E68+E89+E94+E110+E120+E126+E131+E139+E149+E153+E162+E173+E181+E189+E193+E202+E240+E277+E297+E336+E332</f>
        <v>601050</v>
      </c>
      <c r="F348" s="352">
        <f>F9+F64+F68+F89+F94+F110+F120+F126+F131+F139+F149+F153+F162+F173+F181+F189+F193+F202+F240+F277+F297+F336+F332</f>
        <v>596390</v>
      </c>
      <c r="G348" s="40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7.100000000000001" customHeight="1" thickTop="1" x14ac:dyDescent="0.25">
      <c r="A349" s="353"/>
      <c r="B349" s="354"/>
      <c r="C349" s="355"/>
      <c r="D349" s="356"/>
      <c r="E349" s="357"/>
      <c r="F349" s="178"/>
      <c r="G349" s="40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7.100000000000001" customHeight="1" x14ac:dyDescent="0.25">
      <c r="A350" s="358"/>
      <c r="B350" s="359"/>
      <c r="C350" s="360"/>
      <c r="D350" s="361"/>
      <c r="E350" s="362"/>
      <c r="F350" s="125"/>
      <c r="G350" s="28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5.25" customHeight="1" thickBot="1" x14ac:dyDescent="0.3">
      <c r="A351" s="358"/>
      <c r="B351" s="359"/>
      <c r="C351" s="360"/>
      <c r="D351" s="361"/>
      <c r="E351" s="362"/>
      <c r="F351" s="125"/>
      <c r="G351" s="363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7.100000000000001" customHeight="1" thickTop="1" x14ac:dyDescent="0.25">
      <c r="A352" s="364" t="s">
        <v>191</v>
      </c>
      <c r="B352" s="365"/>
      <c r="C352" s="366"/>
      <c r="D352" s="367"/>
      <c r="E352" s="368"/>
      <c r="F352" s="369"/>
      <c r="G352" s="363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7.100000000000001" customHeight="1" x14ac:dyDescent="0.25">
      <c r="A353" s="370" t="s">
        <v>5</v>
      </c>
      <c r="B353" s="371"/>
      <c r="C353" s="372"/>
      <c r="D353" s="373">
        <f>SUM(D354:D361)</f>
        <v>5000</v>
      </c>
      <c r="E353" s="374">
        <f>SUM(E354:E361)</f>
        <v>510000</v>
      </c>
      <c r="F353" s="375">
        <f>SUM(F354:F361)</f>
        <v>2891800</v>
      </c>
      <c r="G353" s="363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7.100000000000001" customHeight="1" x14ac:dyDescent="0.25">
      <c r="A354" s="376"/>
      <c r="B354" s="377">
        <v>717001</v>
      </c>
      <c r="C354" s="110" t="s">
        <v>192</v>
      </c>
      <c r="D354" s="292">
        <v>5000</v>
      </c>
      <c r="E354" s="292">
        <v>5000</v>
      </c>
      <c r="F354" s="378">
        <v>2890000</v>
      </c>
      <c r="G354" s="28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7.100000000000001" customHeight="1" x14ac:dyDescent="0.25">
      <c r="A355" s="35"/>
      <c r="B355" s="283">
        <v>717002</v>
      </c>
      <c r="C355" s="379" t="s">
        <v>193</v>
      </c>
      <c r="D355" s="38">
        <v>0</v>
      </c>
      <c r="E355" s="380">
        <v>5000</v>
      </c>
      <c r="F355" s="381">
        <v>1800</v>
      </c>
      <c r="G355" s="382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7.100000000000001" customHeight="1" x14ac:dyDescent="0.25">
      <c r="A356" s="383"/>
      <c r="B356" s="102" t="s">
        <v>194</v>
      </c>
      <c r="C356" s="384" t="s">
        <v>195</v>
      </c>
      <c r="D356" s="136">
        <v>0</v>
      </c>
      <c r="E356" s="385">
        <v>0</v>
      </c>
      <c r="F356" s="381">
        <v>0</v>
      </c>
      <c r="G356" s="363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7.100000000000001" customHeight="1" x14ac:dyDescent="0.25">
      <c r="A357" s="383"/>
      <c r="B357" s="102">
        <v>717002</v>
      </c>
      <c r="C357" s="37" t="s">
        <v>196</v>
      </c>
      <c r="D357" s="38"/>
      <c r="E357" s="380">
        <v>500000</v>
      </c>
      <c r="F357" s="381">
        <v>0</v>
      </c>
      <c r="G357" s="363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7.100000000000001" customHeight="1" x14ac:dyDescent="0.25">
      <c r="A358" s="386"/>
      <c r="B358" s="387">
        <v>717001</v>
      </c>
      <c r="C358" s="46" t="s">
        <v>197</v>
      </c>
      <c r="D358" s="206">
        <v>0</v>
      </c>
      <c r="E358" s="381">
        <v>0</v>
      </c>
      <c r="F358" s="388">
        <v>0</v>
      </c>
      <c r="G358" s="363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7.100000000000001" customHeight="1" x14ac:dyDescent="0.25">
      <c r="A359" s="386"/>
      <c r="B359" s="298">
        <v>717001</v>
      </c>
      <c r="C359" s="46" t="s">
        <v>198</v>
      </c>
      <c r="D359" s="206">
        <v>0</v>
      </c>
      <c r="E359" s="381"/>
      <c r="F359" s="388"/>
      <c r="G359" s="363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7.100000000000001" customHeight="1" x14ac:dyDescent="0.25">
      <c r="A360" s="386"/>
      <c r="B360" s="389">
        <v>713004</v>
      </c>
      <c r="C360" s="46" t="s">
        <v>199</v>
      </c>
      <c r="D360" s="206"/>
      <c r="E360" s="381">
        <v>0</v>
      </c>
      <c r="F360" s="388">
        <v>0</v>
      </c>
      <c r="G360" s="363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7.100000000000001" customHeight="1" x14ac:dyDescent="0.25">
      <c r="A361" s="386"/>
      <c r="B361" s="389">
        <v>713004</v>
      </c>
      <c r="C361" s="46" t="s">
        <v>200</v>
      </c>
      <c r="D361" s="206">
        <v>0</v>
      </c>
      <c r="E361" s="381"/>
      <c r="F361" s="388"/>
      <c r="G361" s="363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7.100000000000001" customHeight="1" x14ac:dyDescent="0.25">
      <c r="A362" s="390"/>
      <c r="B362" s="391" t="s">
        <v>201</v>
      </c>
      <c r="C362" s="7" t="s">
        <v>202</v>
      </c>
      <c r="D362" s="136">
        <v>0</v>
      </c>
      <c r="E362" s="385">
        <v>0</v>
      </c>
      <c r="F362" s="381">
        <v>0</v>
      </c>
      <c r="G362" s="363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7.100000000000001" customHeight="1" thickBot="1" x14ac:dyDescent="0.3">
      <c r="A363" s="392" t="s">
        <v>203</v>
      </c>
      <c r="B363" s="393"/>
      <c r="C363" s="394"/>
      <c r="D363" s="395">
        <f>D348+D353</f>
        <v>659910</v>
      </c>
      <c r="E363" s="395">
        <f t="shared" ref="E363:F363" si="9">E348+E353</f>
        <v>1111050</v>
      </c>
      <c r="F363" s="395">
        <f t="shared" si="9"/>
        <v>3488190</v>
      </c>
      <c r="G363" s="363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7.100000000000001" customHeight="1" thickTop="1" x14ac:dyDescent="0.25">
      <c r="A364" s="396"/>
      <c r="B364" s="397"/>
      <c r="C364" s="398"/>
      <c r="D364" s="399"/>
      <c r="E364" s="400"/>
      <c r="F364" s="80"/>
      <c r="G364" s="363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7.100000000000001" customHeight="1" thickBot="1" x14ac:dyDescent="0.3">
      <c r="A365" s="4"/>
      <c r="B365" s="401"/>
      <c r="C365" s="3"/>
      <c r="D365" s="200"/>
      <c r="E365" s="402"/>
      <c r="F365" s="168"/>
      <c r="G365" s="363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7.100000000000001" customHeight="1" thickTop="1" x14ac:dyDescent="0.25">
      <c r="A366" s="403" t="s">
        <v>204</v>
      </c>
      <c r="B366" s="404"/>
      <c r="C366" s="405"/>
      <c r="D366" s="406">
        <v>0</v>
      </c>
      <c r="E366" s="407">
        <v>0</v>
      </c>
      <c r="F366" s="408">
        <v>0</v>
      </c>
      <c r="G366" s="363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7.100000000000001" customHeight="1" x14ac:dyDescent="0.25">
      <c r="A367" s="409" t="s">
        <v>205</v>
      </c>
      <c r="B367" s="410"/>
      <c r="C367" s="411"/>
      <c r="D367" s="412"/>
      <c r="E367" s="413"/>
      <c r="F367" s="414"/>
      <c r="G367" s="363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7.100000000000001" customHeight="1" x14ac:dyDescent="0.25">
      <c r="A368" s="415"/>
      <c r="B368" s="416">
        <v>814</v>
      </c>
      <c r="C368" s="417" t="s">
        <v>206</v>
      </c>
      <c r="D368" s="418">
        <v>0</v>
      </c>
      <c r="E368" s="419">
        <v>0</v>
      </c>
      <c r="F368" s="414">
        <v>0</v>
      </c>
      <c r="G368" s="363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7.100000000000001" customHeight="1" x14ac:dyDescent="0.25">
      <c r="A369" s="420"/>
      <c r="B369" s="421" t="s">
        <v>207</v>
      </c>
      <c r="C369" s="417" t="s">
        <v>208</v>
      </c>
      <c r="D369" s="418">
        <v>0</v>
      </c>
      <c r="E369" s="419">
        <v>0</v>
      </c>
      <c r="F369" s="414">
        <v>0</v>
      </c>
      <c r="G369" s="363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7.100000000000001" customHeight="1" x14ac:dyDescent="0.25">
      <c r="A370" s="420"/>
      <c r="B370" s="421" t="s">
        <v>209</v>
      </c>
      <c r="C370" s="417" t="s">
        <v>208</v>
      </c>
      <c r="D370" s="418">
        <v>0</v>
      </c>
      <c r="E370" s="419">
        <v>0</v>
      </c>
      <c r="F370" s="414">
        <v>0</v>
      </c>
      <c r="G370" s="363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7.100000000000001" customHeight="1" x14ac:dyDescent="0.25">
      <c r="A371" s="422"/>
      <c r="B371" s="423" t="s">
        <v>210</v>
      </c>
      <c r="C371" s="417" t="s">
        <v>208</v>
      </c>
      <c r="D371" s="418"/>
      <c r="E371" s="419"/>
      <c r="F371" s="414"/>
      <c r="G371" s="363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7.100000000000001" customHeight="1" x14ac:dyDescent="0.25">
      <c r="A372" s="422"/>
      <c r="B372" s="423">
        <v>821007</v>
      </c>
      <c r="C372" s="417" t="s">
        <v>211</v>
      </c>
      <c r="D372" s="418"/>
      <c r="E372" s="419"/>
      <c r="F372" s="414"/>
      <c r="G372" s="363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7.100000000000001" customHeight="1" thickBot="1" x14ac:dyDescent="0.3">
      <c r="A373" s="424" t="s">
        <v>204</v>
      </c>
      <c r="B373" s="425"/>
      <c r="C373" s="426"/>
      <c r="D373" s="427"/>
      <c r="E373" s="428"/>
      <c r="F373" s="414"/>
      <c r="G373" s="363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7.100000000000001" customHeight="1" thickTop="1" x14ac:dyDescent="0.25">
      <c r="A374" s="429"/>
      <c r="B374" s="359"/>
      <c r="C374" s="360"/>
      <c r="D374" s="430"/>
      <c r="E374" s="431"/>
      <c r="F374" s="414"/>
      <c r="G374" s="363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7.100000000000001" customHeight="1" x14ac:dyDescent="0.25">
      <c r="A375" s="6"/>
      <c r="B375" s="2"/>
      <c r="C375" s="7"/>
      <c r="D375" s="436"/>
      <c r="E375" s="437"/>
      <c r="F375" s="414"/>
      <c r="G375" s="435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7.100000000000001" customHeight="1" x14ac:dyDescent="0.25">
      <c r="A376" s="432" t="s">
        <v>214</v>
      </c>
      <c r="B376" s="433"/>
      <c r="C376" s="434"/>
      <c r="D376" s="418"/>
      <c r="E376" s="419"/>
      <c r="F376" s="414"/>
      <c r="G376" s="438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7.100000000000001" customHeight="1" x14ac:dyDescent="0.25">
      <c r="A377" s="432" t="s">
        <v>215</v>
      </c>
      <c r="B377" s="433"/>
      <c r="C377" s="434"/>
      <c r="D377" s="418"/>
      <c r="E377" s="419"/>
      <c r="F377" s="41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7.100000000000001" customHeight="1" x14ac:dyDescent="0.25">
      <c r="A378" s="439" t="s">
        <v>216</v>
      </c>
      <c r="B378" s="440"/>
      <c r="C378" s="441"/>
      <c r="D378" s="418"/>
      <c r="E378" s="419"/>
      <c r="F378" s="41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7.100000000000001" customHeight="1" x14ac:dyDescent="0.25">
      <c r="A379" s="439" t="s">
        <v>217</v>
      </c>
      <c r="B379" s="440"/>
      <c r="C379" s="441"/>
      <c r="D379" s="418"/>
      <c r="E379" s="419"/>
      <c r="F379" s="41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7.100000000000001" customHeight="1" thickBot="1" x14ac:dyDescent="0.3">
      <c r="A380" s="442" t="s">
        <v>212</v>
      </c>
      <c r="B380" s="443"/>
      <c r="C380" s="444"/>
      <c r="D380" s="445">
        <v>0</v>
      </c>
      <c r="E380" s="445">
        <v>0</v>
      </c>
      <c r="F380" s="446">
        <v>0</v>
      </c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7.100000000000001" customHeight="1" thickTop="1" x14ac:dyDescent="0.25">
      <c r="A381" s="447"/>
      <c r="B381" s="448"/>
      <c r="C381" s="449"/>
      <c r="D381" s="450"/>
      <c r="E381" s="450"/>
      <c r="F381" s="450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7.100000000000001" customHeight="1" thickBot="1" x14ac:dyDescent="0.3">
      <c r="A382" s="451"/>
      <c r="B382" s="452"/>
      <c r="C382" s="453"/>
      <c r="D382" s="454"/>
      <c r="E382" s="454"/>
      <c r="F382" s="45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7.100000000000001" customHeight="1" thickTop="1" thickBot="1" x14ac:dyDescent="0.3">
      <c r="A383" s="455" t="s">
        <v>218</v>
      </c>
      <c r="B383" s="456"/>
      <c r="C383" s="457"/>
      <c r="D383" s="458">
        <f>[1]príjmy!C73</f>
        <v>659910</v>
      </c>
      <c r="E383" s="458">
        <f>[1]príjmy!D73</f>
        <v>1111050</v>
      </c>
      <c r="F383" s="459">
        <f>[1]príjmy!E73</f>
        <v>3488190</v>
      </c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7.100000000000001" customHeight="1" thickTop="1" thickBot="1" x14ac:dyDescent="0.3">
      <c r="A384" s="455" t="s">
        <v>213</v>
      </c>
      <c r="B384" s="456"/>
      <c r="C384" s="457"/>
      <c r="D384" s="458">
        <f>D348+D353</f>
        <v>659910</v>
      </c>
      <c r="E384" s="458">
        <f>E348+E353</f>
        <v>1111050</v>
      </c>
      <c r="F384" s="459">
        <f>F348+F353</f>
        <v>3488190</v>
      </c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7.100000000000001" customHeight="1" thickTop="1" thickBot="1" x14ac:dyDescent="0.3">
      <c r="A385" s="460" t="s">
        <v>219</v>
      </c>
      <c r="B385" s="461"/>
      <c r="C385" s="462"/>
      <c r="D385" s="463">
        <f>D383-D384</f>
        <v>0</v>
      </c>
      <c r="E385" s="464">
        <f>E383-E384</f>
        <v>0</v>
      </c>
      <c r="F385" s="465">
        <f>F383-F384</f>
        <v>0</v>
      </c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7.100000000000001" customHeight="1" thickTop="1" x14ac:dyDescent="0.25">
      <c r="A386" s="1"/>
      <c r="B386" s="2"/>
      <c r="C386" s="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7.100000000000001" customHeight="1" x14ac:dyDescent="0.25">
      <c r="A387" s="1"/>
      <c r="B387" s="2"/>
      <c r="C387" s="466" t="s">
        <v>2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7.100000000000001" customHeight="1" x14ac:dyDescent="0.25">
      <c r="A388" s="1" t="s">
        <v>220</v>
      </c>
      <c r="B388" s="2"/>
      <c r="C388" s="46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7.100000000000001" customHeight="1" x14ac:dyDescent="0.25">
      <c r="A389" s="1"/>
      <c r="B389" s="2"/>
      <c r="C389" s="46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7.100000000000001" customHeight="1" x14ac:dyDescent="0.25">
      <c r="A390" s="1"/>
      <c r="B390" s="2"/>
      <c r="C390" s="46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7.100000000000001" customHeight="1" x14ac:dyDescent="0.25">
      <c r="A391" s="468" t="s">
        <v>92</v>
      </c>
      <c r="B391" s="1" t="s">
        <v>221</v>
      </c>
      <c r="C391" s="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7.100000000000001" customHeight="1" x14ac:dyDescent="0.25">
      <c r="A392" s="468" t="s">
        <v>6</v>
      </c>
      <c r="B392" s="1" t="s">
        <v>222</v>
      </c>
      <c r="C392" s="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7.100000000000001" customHeight="1" x14ac:dyDescent="0.25">
      <c r="A393" s="1"/>
      <c r="B393" s="1"/>
      <c r="C393" s="469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7.100000000000001" customHeight="1" x14ac:dyDescent="0.25">
      <c r="A394" s="1"/>
      <c r="B394" s="1"/>
      <c r="C394" s="470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7.100000000000001" customHeight="1" x14ac:dyDescent="0.25">
      <c r="A395" s="1"/>
      <c r="B395" s="1"/>
      <c r="C395" s="470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7.100000000000001" customHeight="1" x14ac:dyDescent="0.25">
      <c r="A396" s="1"/>
      <c r="B396" s="1"/>
      <c r="C396" s="470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7.100000000000001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7.100000000000001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7.100000000000001" customHeight="1" x14ac:dyDescent="0.25">
      <c r="A399" s="1" t="s">
        <v>223</v>
      </c>
      <c r="B399" s="1" t="s">
        <v>2</v>
      </c>
      <c r="C399" s="7" t="s">
        <v>2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7.100000000000001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7.100000000000001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7.100000000000001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7.100000000000001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7.100000000000001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7.100000000000001" customHeight="1" x14ac:dyDescent="0.25">
      <c r="A405" s="429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</sheetData>
  <mergeCells count="1">
    <mergeCell ref="A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Príjmy</vt:lpstr>
      <vt:lpstr>Výdavky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Lýdia Dulanská</dc:creator>
  <cp:lastModifiedBy>Lýdia Dulanská</cp:lastModifiedBy>
  <dcterms:created xsi:type="dcterms:W3CDTF">2023-11-10T12:41:03Z</dcterms:created>
  <dcterms:modified xsi:type="dcterms:W3CDTF">2023-12-01T06:42:54Z</dcterms:modified>
</cp:coreProperties>
</file>